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2"/>
  </bookViews>
  <sheets>
    <sheet name="Мастер" sheetId="4" r:id="rId1"/>
    <sheet name="админ2" sheetId="7" r:id="rId2"/>
    <sheet name="тарификация  " sheetId="8" r:id="rId3"/>
  </sheets>
  <definedNames>
    <definedName name="_xlnm.Print_Area" localSheetId="1">админ2!$A$1:$M$46</definedName>
    <definedName name="_xlnm.Print_Area" localSheetId="0">Мастер!$A$1:$N$23</definedName>
    <definedName name="_xlnm.Print_Area" localSheetId="2">'тарификация  '!$A$1:$W$86</definedName>
  </definedNames>
  <calcPr calcId="144525"/>
</workbook>
</file>

<file path=xl/calcChain.xml><?xml version="1.0" encoding="utf-8"?>
<calcChain xmlns="http://schemas.openxmlformats.org/spreadsheetml/2006/main">
  <c r="U78" i="8" l="1"/>
  <c r="T78" i="8"/>
  <c r="R78" i="8"/>
  <c r="Q78" i="8"/>
  <c r="P78" i="8"/>
  <c r="O78" i="8"/>
  <c r="L78" i="8"/>
  <c r="M77" i="8"/>
  <c r="W77" i="8" s="1"/>
  <c r="K77" i="8"/>
  <c r="J77" i="8" s="1"/>
  <c r="N77" i="8" s="1"/>
  <c r="V77" i="8" s="1"/>
  <c r="M76" i="8"/>
  <c r="K76" i="8"/>
  <c r="J76" i="8" s="1"/>
  <c r="M75" i="8"/>
  <c r="W75" i="8" s="1"/>
  <c r="K75" i="8"/>
  <c r="J75" i="8" s="1"/>
  <c r="M74" i="8"/>
  <c r="K74" i="8"/>
  <c r="J74" i="8" s="1"/>
  <c r="M73" i="8"/>
  <c r="W73" i="8" s="1"/>
  <c r="K73" i="8"/>
  <c r="J73" i="8" s="1"/>
  <c r="M72" i="8"/>
  <c r="W72" i="8" s="1"/>
  <c r="K72" i="8"/>
  <c r="J72" i="8" s="1"/>
  <c r="M71" i="8"/>
  <c r="W71" i="8" s="1"/>
  <c r="K71" i="8"/>
  <c r="J71" i="8" s="1"/>
  <c r="M70" i="8"/>
  <c r="W70" i="8" s="1"/>
  <c r="K70" i="8"/>
  <c r="J70" i="8" s="1"/>
  <c r="M69" i="8"/>
  <c r="K69" i="8"/>
  <c r="J69" i="8" s="1"/>
  <c r="M68" i="8"/>
  <c r="W68" i="8" s="1"/>
  <c r="K68" i="8"/>
  <c r="J68" i="8" s="1"/>
  <c r="M67" i="8"/>
  <c r="K67" i="8"/>
  <c r="J67" i="8"/>
  <c r="M66" i="8"/>
  <c r="W66" i="8" s="1"/>
  <c r="K66" i="8"/>
  <c r="J66" i="8" s="1"/>
  <c r="M65" i="8"/>
  <c r="K65" i="8"/>
  <c r="J65" i="8" s="1"/>
  <c r="M64" i="8"/>
  <c r="W64" i="8" s="1"/>
  <c r="K64" i="8"/>
  <c r="J64" i="8" s="1"/>
  <c r="M63" i="8"/>
  <c r="W63" i="8" s="1"/>
  <c r="K63" i="8"/>
  <c r="J63" i="8" s="1"/>
  <c r="M62" i="8"/>
  <c r="W62" i="8" s="1"/>
  <c r="K62" i="8"/>
  <c r="J62" i="8" s="1"/>
  <c r="M61" i="8"/>
  <c r="W61" i="8" s="1"/>
  <c r="K61" i="8"/>
  <c r="J61" i="8" s="1"/>
  <c r="M60" i="8"/>
  <c r="W60" i="8" s="1"/>
  <c r="K60" i="8"/>
  <c r="J60" i="8" s="1"/>
  <c r="M59" i="8"/>
  <c r="W59" i="8" s="1"/>
  <c r="K59" i="8"/>
  <c r="J59" i="8" s="1"/>
  <c r="M58" i="8"/>
  <c r="W58" i="8" s="1"/>
  <c r="K58" i="8"/>
  <c r="J58" i="8" s="1"/>
  <c r="M57" i="8"/>
  <c r="W57" i="8" s="1"/>
  <c r="K57" i="8"/>
  <c r="J57" i="8" s="1"/>
  <c r="M56" i="8"/>
  <c r="W56" i="8" s="1"/>
  <c r="K56" i="8"/>
  <c r="J56" i="8" s="1"/>
  <c r="M55" i="8"/>
  <c r="W55" i="8" s="1"/>
  <c r="K55" i="8"/>
  <c r="J55" i="8" s="1"/>
  <c r="M54" i="8"/>
  <c r="W54" i="8" s="1"/>
  <c r="K54" i="8"/>
  <c r="J54" i="8" s="1"/>
  <c r="M53" i="8"/>
  <c r="W53" i="8" s="1"/>
  <c r="K53" i="8"/>
  <c r="J53" i="8" s="1"/>
  <c r="M52" i="8"/>
  <c r="W52" i="8" s="1"/>
  <c r="K52" i="8"/>
  <c r="J52" i="8" s="1"/>
  <c r="M51" i="8"/>
  <c r="W51" i="8" s="1"/>
  <c r="K51" i="8"/>
  <c r="J51" i="8" s="1"/>
  <c r="M50" i="8"/>
  <c r="W50" i="8" s="1"/>
  <c r="K50" i="8"/>
  <c r="J50" i="8" s="1"/>
  <c r="M49" i="8"/>
  <c r="W49" i="8" s="1"/>
  <c r="K49" i="8"/>
  <c r="J49" i="8" s="1"/>
  <c r="M48" i="8"/>
  <c r="W48" i="8" s="1"/>
  <c r="K48" i="8"/>
  <c r="J48" i="8" s="1"/>
  <c r="M47" i="8"/>
  <c r="W47" i="8" s="1"/>
  <c r="K47" i="8"/>
  <c r="J47" i="8" s="1"/>
  <c r="M46" i="8"/>
  <c r="W46" i="8" s="1"/>
  <c r="K46" i="8"/>
  <c r="J46" i="8" s="1"/>
  <c r="N46" i="8" s="1"/>
  <c r="V46" i="8" s="1"/>
  <c r="M45" i="8"/>
  <c r="W45" i="8" s="1"/>
  <c r="K45" i="8"/>
  <c r="J45" i="8"/>
  <c r="M44" i="8"/>
  <c r="W44" i="8" s="1"/>
  <c r="K44" i="8"/>
  <c r="J44" i="8" s="1"/>
  <c r="M43" i="8"/>
  <c r="W43" i="8" s="1"/>
  <c r="K43" i="8"/>
  <c r="J43" i="8" s="1"/>
  <c r="N43" i="8" s="1"/>
  <c r="V43" i="8" s="1"/>
  <c r="M42" i="8"/>
  <c r="W42" i="8" s="1"/>
  <c r="K42" i="8"/>
  <c r="J42" i="8" s="1"/>
  <c r="M41" i="8"/>
  <c r="W41" i="8" s="1"/>
  <c r="K41" i="8"/>
  <c r="J41" i="8" s="1"/>
  <c r="M40" i="8"/>
  <c r="W40" i="8" s="1"/>
  <c r="K40" i="8"/>
  <c r="J40" i="8" s="1"/>
  <c r="M39" i="8"/>
  <c r="W39" i="8" s="1"/>
  <c r="K39" i="8"/>
  <c r="J39" i="8" s="1"/>
  <c r="N39" i="8" s="1"/>
  <c r="V39" i="8" s="1"/>
  <c r="M38" i="8"/>
  <c r="W38" i="8" s="1"/>
  <c r="K38" i="8"/>
  <c r="J38" i="8" s="1"/>
  <c r="M37" i="8"/>
  <c r="W37" i="8" s="1"/>
  <c r="K37" i="8"/>
  <c r="J37" i="8" s="1"/>
  <c r="M36" i="8"/>
  <c r="W36" i="8" s="1"/>
  <c r="K36" i="8"/>
  <c r="J36" i="8" s="1"/>
  <c r="M35" i="8"/>
  <c r="W35" i="8" s="1"/>
  <c r="K35" i="8"/>
  <c r="J35" i="8" s="1"/>
  <c r="M34" i="8"/>
  <c r="W34" i="8" s="1"/>
  <c r="K34" i="8"/>
  <c r="J34" i="8" s="1"/>
  <c r="M33" i="8"/>
  <c r="W33" i="8" s="1"/>
  <c r="K33" i="8"/>
  <c r="J33" i="8" s="1"/>
  <c r="M32" i="8"/>
  <c r="W32" i="8" s="1"/>
  <c r="K32" i="8"/>
  <c r="J32" i="8" s="1"/>
  <c r="M31" i="8"/>
  <c r="W31" i="8" s="1"/>
  <c r="K31" i="8"/>
  <c r="J31" i="8" s="1"/>
  <c r="W30" i="8"/>
  <c r="M30" i="8"/>
  <c r="K30" i="8"/>
  <c r="J30" i="8" s="1"/>
  <c r="M29" i="8"/>
  <c r="W29" i="8" s="1"/>
  <c r="K29" i="8"/>
  <c r="J29" i="8" s="1"/>
  <c r="M28" i="8"/>
  <c r="W28" i="8" s="1"/>
  <c r="K28" i="8"/>
  <c r="J28" i="8" s="1"/>
  <c r="N28" i="8" s="1"/>
  <c r="V28" i="8" s="1"/>
  <c r="M27" i="8"/>
  <c r="W27" i="8" s="1"/>
  <c r="K27" i="8"/>
  <c r="J27" i="8" s="1"/>
  <c r="M26" i="8"/>
  <c r="W26" i="8" s="1"/>
  <c r="K26" i="8"/>
  <c r="J26" i="8" s="1"/>
  <c r="M25" i="8"/>
  <c r="W25" i="8" s="1"/>
  <c r="K25" i="8"/>
  <c r="J25" i="8" s="1"/>
  <c r="N25" i="8" s="1"/>
  <c r="M24" i="8"/>
  <c r="W24" i="8" s="1"/>
  <c r="K24" i="8"/>
  <c r="J24" i="8" s="1"/>
  <c r="N24" i="8" s="1"/>
  <c r="V24" i="8" s="1"/>
  <c r="M23" i="8"/>
  <c r="W23" i="8" s="1"/>
  <c r="K23" i="8"/>
  <c r="J23" i="8" s="1"/>
  <c r="M22" i="8"/>
  <c r="W22" i="8" s="1"/>
  <c r="K22" i="8"/>
  <c r="J22" i="8" s="1"/>
  <c r="M21" i="8"/>
  <c r="W21" i="8" s="1"/>
  <c r="K21" i="8"/>
  <c r="J21" i="8" s="1"/>
  <c r="N21" i="8" s="1"/>
  <c r="V21" i="8" s="1"/>
  <c r="M20" i="8"/>
  <c r="W20" i="8" s="1"/>
  <c r="K20" i="8"/>
  <c r="J20" i="8" s="1"/>
  <c r="N20" i="8" s="1"/>
  <c r="V20" i="8" s="1"/>
  <c r="M19" i="8"/>
  <c r="W19" i="8" s="1"/>
  <c r="K19" i="8"/>
  <c r="J19" i="8" s="1"/>
  <c r="M18" i="8"/>
  <c r="W18" i="8" s="1"/>
  <c r="K18" i="8"/>
  <c r="J18" i="8" s="1"/>
  <c r="M17" i="8"/>
  <c r="W17" i="8" s="1"/>
  <c r="K17" i="8"/>
  <c r="J17" i="8" s="1"/>
  <c r="M16" i="8"/>
  <c r="W16" i="8" s="1"/>
  <c r="K16" i="8"/>
  <c r="J16" i="8" s="1"/>
  <c r="M15" i="8"/>
  <c r="W15" i="8" s="1"/>
  <c r="K15" i="8"/>
  <c r="J15" i="8" s="1"/>
  <c r="M14" i="8"/>
  <c r="W14" i="8" s="1"/>
  <c r="K14" i="8"/>
  <c r="J14" i="8" s="1"/>
  <c r="M13" i="8"/>
  <c r="W13" i="8" s="1"/>
  <c r="K13" i="8"/>
  <c r="J13" i="8" s="1"/>
  <c r="M12" i="8"/>
  <c r="W12" i="8" s="1"/>
  <c r="K12" i="8"/>
  <c r="J12" i="8" s="1"/>
  <c r="M11" i="8"/>
  <c r="W11" i="8" s="1"/>
  <c r="K11" i="8"/>
  <c r="J11" i="8" s="1"/>
  <c r="N47" i="8" l="1"/>
  <c r="N60" i="8"/>
  <c r="V60" i="8" s="1"/>
  <c r="N15" i="8"/>
  <c r="N17" i="8"/>
  <c r="V17" i="8" s="1"/>
  <c r="N38" i="8"/>
  <c r="V38" i="8" s="1"/>
  <c r="N57" i="8"/>
  <c r="V57" i="8" s="1"/>
  <c r="N72" i="8"/>
  <c r="V72" i="8" s="1"/>
  <c r="N50" i="8"/>
  <c r="V50" i="8" s="1"/>
  <c r="N18" i="8"/>
  <c r="V18" i="8" s="1"/>
  <c r="N31" i="8"/>
  <c r="S31" i="8" s="1"/>
  <c r="V31" i="8" s="1"/>
  <c r="N33" i="8"/>
  <c r="V33" i="8" s="1"/>
  <c r="N35" i="8"/>
  <c r="V35" i="8" s="1"/>
  <c r="N49" i="8"/>
  <c r="V49" i="8" s="1"/>
  <c r="N53" i="8"/>
  <c r="S53" i="8" s="1"/>
  <c r="V53" i="8" s="1"/>
  <c r="N45" i="8"/>
  <c r="V45" i="8" s="1"/>
  <c r="N14" i="8"/>
  <c r="S14" i="8" s="1"/>
  <c r="V14" i="8" s="1"/>
  <c r="N22" i="8"/>
  <c r="N27" i="8"/>
  <c r="V27" i="8" s="1"/>
  <c r="N32" i="8"/>
  <c r="V32" i="8" s="1"/>
  <c r="N42" i="8"/>
  <c r="V42" i="8" s="1"/>
  <c r="N56" i="8"/>
  <c r="V56" i="8" s="1"/>
  <c r="N64" i="8"/>
  <c r="S64" i="8" s="1"/>
  <c r="V64" i="8" s="1"/>
  <c r="N66" i="8"/>
  <c r="V66" i="8" s="1"/>
  <c r="N71" i="8"/>
  <c r="V71" i="8" s="1"/>
  <c r="N63" i="8"/>
  <c r="V63" i="8" s="1"/>
  <c r="N73" i="8"/>
  <c r="S73" i="8" s="1"/>
  <c r="V73" i="8" s="1"/>
  <c r="N12" i="8"/>
  <c r="V12" i="8" s="1"/>
  <c r="N19" i="8"/>
  <c r="N29" i="8"/>
  <c r="V29" i="8" s="1"/>
  <c r="N36" i="8"/>
  <c r="V36" i="8" s="1"/>
  <c r="N40" i="8"/>
  <c r="V40" i="8" s="1"/>
  <c r="N44" i="8"/>
  <c r="N51" i="8"/>
  <c r="N54" i="8"/>
  <c r="V54" i="8" s="1"/>
  <c r="N58" i="8"/>
  <c r="N65" i="8"/>
  <c r="V65" i="8" s="1"/>
  <c r="N69" i="8"/>
  <c r="V69" i="8" s="1"/>
  <c r="N76" i="8"/>
  <c r="V76" i="8" s="1"/>
  <c r="N52" i="8"/>
  <c r="V52" i="8" s="1"/>
  <c r="K78" i="8"/>
  <c r="N13" i="8"/>
  <c r="V13" i="8" s="1"/>
  <c r="N16" i="8"/>
  <c r="V16" i="8" s="1"/>
  <c r="N23" i="8"/>
  <c r="N26" i="8"/>
  <c r="V26" i="8" s="1"/>
  <c r="N30" i="8"/>
  <c r="V30" i="8" s="1"/>
  <c r="N37" i="8"/>
  <c r="V37" i="8" s="1"/>
  <c r="N41" i="8"/>
  <c r="V41" i="8" s="1"/>
  <c r="N48" i="8"/>
  <c r="V48" i="8" s="1"/>
  <c r="N55" i="8"/>
  <c r="V55" i="8" s="1"/>
  <c r="N67" i="8"/>
  <c r="V67" i="8" s="1"/>
  <c r="N74" i="8"/>
  <c r="V74" i="8" s="1"/>
  <c r="S23" i="8"/>
  <c r="V23" i="8" s="1"/>
  <c r="J78" i="8"/>
  <c r="S15" i="8"/>
  <c r="V15" i="8" s="1"/>
  <c r="S19" i="8"/>
  <c r="V19" i="8" s="1"/>
  <c r="S22" i="8"/>
  <c r="V22" i="8"/>
  <c r="S25" i="8"/>
  <c r="V25" i="8" s="1"/>
  <c r="S44" i="8"/>
  <c r="S47" i="8"/>
  <c r="V47" i="8" s="1"/>
  <c r="S51" i="8"/>
  <c r="V51" i="8" s="1"/>
  <c r="S58" i="8"/>
  <c r="V58" i="8" s="1"/>
  <c r="N34" i="8"/>
  <c r="N59" i="8"/>
  <c r="V59" i="8" s="1"/>
  <c r="N61" i="8"/>
  <c r="V61" i="8" s="1"/>
  <c r="W65" i="8"/>
  <c r="W67" i="8"/>
  <c r="N68" i="8"/>
  <c r="V68" i="8" s="1"/>
  <c r="W69" i="8"/>
  <c r="N70" i="8"/>
  <c r="W74" i="8"/>
  <c r="N75" i="8"/>
  <c r="V75" i="8" s="1"/>
  <c r="W76" i="8"/>
  <c r="N11" i="8"/>
  <c r="N62" i="8"/>
  <c r="M78" i="8"/>
  <c r="V44" i="8" l="1"/>
  <c r="W78" i="8"/>
  <c r="S70" i="8"/>
  <c r="V70" i="8" s="1"/>
  <c r="N78" i="8"/>
  <c r="S11" i="8"/>
  <c r="V11" i="8" s="1"/>
  <c r="S62" i="8"/>
  <c r="V62" i="8" s="1"/>
  <c r="S34" i="8"/>
  <c r="V34" i="8" s="1"/>
  <c r="V78" i="8" l="1"/>
  <c r="S78" i="8"/>
  <c r="K31" i="7"/>
  <c r="K27" i="7"/>
  <c r="J45" i="7" l="1"/>
  <c r="I45" i="7"/>
  <c r="K44" i="7"/>
  <c r="L44" i="7" s="1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K33" i="7"/>
  <c r="L33" i="7" s="1"/>
  <c r="K32" i="7"/>
  <c r="L32" i="7" s="1"/>
  <c r="L31" i="7"/>
  <c r="K30" i="7"/>
  <c r="L30" i="7" s="1"/>
  <c r="K29" i="7"/>
  <c r="L29" i="7" s="1"/>
  <c r="K28" i="7"/>
  <c r="L28" i="7" s="1"/>
  <c r="L27" i="7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K45" i="7" l="1"/>
  <c r="L8" i="7"/>
  <c r="L45" i="7" s="1"/>
  <c r="K22" i="4" l="1"/>
  <c r="J22" i="4"/>
  <c r="L21" i="4"/>
  <c r="M21" i="4" s="1"/>
  <c r="L20" i="4"/>
  <c r="M20" i="4" s="1"/>
  <c r="L19" i="4"/>
  <c r="M19" i="4" s="1"/>
  <c r="L18" i="4"/>
  <c r="M18" i="4" s="1"/>
  <c r="L17" i="4"/>
  <c r="M17" i="4" s="1"/>
  <c r="L16" i="4"/>
  <c r="M16" i="4" s="1"/>
  <c r="L15" i="4"/>
  <c r="M15" i="4" s="1"/>
  <c r="L14" i="4"/>
  <c r="M14" i="4" s="1"/>
  <c r="L13" i="4"/>
  <c r="M13" i="4" s="1"/>
  <c r="L12" i="4"/>
  <c r="M12" i="4" s="1"/>
  <c r="L11" i="4"/>
  <c r="M11" i="4" s="1"/>
  <c r="L10" i="4"/>
  <c r="M10" i="4" s="1"/>
  <c r="L9" i="4"/>
  <c r="M9" i="4" s="1"/>
  <c r="L8" i="4"/>
  <c r="L22" i="4" l="1"/>
  <c r="M8" i="4"/>
  <c r="M22" i="4"/>
</calcChain>
</file>

<file path=xl/sharedStrings.xml><?xml version="1.0" encoding="utf-8"?>
<sst xmlns="http://schemas.openxmlformats.org/spreadsheetml/2006/main" count="519" uniqueCount="170">
  <si>
    <t xml:space="preserve">          Ш Т А Т Н О Е   Р А С П И С А Н И Е</t>
  </si>
  <si>
    <t>по программе 261 024 000</t>
  </si>
  <si>
    <t xml:space="preserve">            НУО "Гуманитарно-технический колледж"ГТК            </t>
  </si>
  <si>
    <t>№ п/п</t>
  </si>
  <si>
    <t>Ф.И.О.</t>
  </si>
  <si>
    <t>Наименование должностей</t>
  </si>
  <si>
    <t>Образование</t>
  </si>
  <si>
    <t xml:space="preserve">Стаж </t>
  </si>
  <si>
    <t>Категория</t>
  </si>
  <si>
    <t>Категрия Н/М</t>
  </si>
  <si>
    <t>Коэффициент</t>
  </si>
  <si>
    <t>БДО</t>
  </si>
  <si>
    <t>кол-во ставок</t>
  </si>
  <si>
    <t>Доплата за производ. Обучение</t>
  </si>
  <si>
    <t>месячная ставка</t>
  </si>
  <si>
    <t>месячный фонд</t>
  </si>
  <si>
    <t>Мастер ПО</t>
  </si>
  <si>
    <t>сред.спец</t>
  </si>
  <si>
    <t>G-11</t>
  </si>
  <si>
    <t>В4-4</t>
  </si>
  <si>
    <t>высшее</t>
  </si>
  <si>
    <t>В2-4</t>
  </si>
  <si>
    <t>до года</t>
  </si>
  <si>
    <t>ср.спец</t>
  </si>
  <si>
    <t>ИТОГО:</t>
  </si>
  <si>
    <t>по заработной плате преподавательского состава Гуманитарно-технического колледжа</t>
  </si>
  <si>
    <t>по специальностям "Информационные системы", "Вычислительная техника и программное обеспечение",  "Техническое обслуживание и ремонт, эксплуатация автомобильного транспорта",  "Учет и аудит", "Строительство и эксплуатация зданий и сооружений","Радиоэлектроника и связь" "Туризм", "Маркетинг"</t>
  </si>
  <si>
    <t>№</t>
  </si>
  <si>
    <t>Занимаемая должность</t>
  </si>
  <si>
    <t>Наименование документа(№ диплома,дата выдачи</t>
  </si>
  <si>
    <t>Стаж работы</t>
  </si>
  <si>
    <t>Ставка</t>
  </si>
  <si>
    <t>Базовый оклад</t>
  </si>
  <si>
    <t>Часовая ставка</t>
  </si>
  <si>
    <t>Тарифная ставка</t>
  </si>
  <si>
    <t>Педагогическая нагрузка в год</t>
  </si>
  <si>
    <t>Педагогическая нагрузка в месяц</t>
  </si>
  <si>
    <t>Заработная плата</t>
  </si>
  <si>
    <t>Классное руководство</t>
  </si>
  <si>
    <t>Заведов. Кабинетом</t>
  </si>
  <si>
    <t>Проверка тетрадей</t>
  </si>
  <si>
    <t>Доплптп за кандидата наук</t>
  </si>
  <si>
    <t>Доплата за особ.услов</t>
  </si>
  <si>
    <t>Всего ФЗП за месяц</t>
  </si>
  <si>
    <t>Пед.ставки</t>
  </si>
  <si>
    <t>преподаватель</t>
  </si>
  <si>
    <t>21</t>
  </si>
  <si>
    <t>G-7</t>
  </si>
  <si>
    <t>В1-4</t>
  </si>
  <si>
    <t>34,6</t>
  </si>
  <si>
    <t>ПИБУ ЖБ№003610</t>
  </si>
  <si>
    <t>28,6</t>
  </si>
  <si>
    <t>10,6</t>
  </si>
  <si>
    <t>Э№186795-1973г</t>
  </si>
  <si>
    <t>24,7</t>
  </si>
  <si>
    <t>37,6</t>
  </si>
  <si>
    <t>ОПИ-1966 №256103</t>
  </si>
  <si>
    <t>30,6</t>
  </si>
  <si>
    <t>21,4</t>
  </si>
  <si>
    <t>33,6</t>
  </si>
  <si>
    <t>19,7</t>
  </si>
  <si>
    <t>СКГУ2000г.ЖБ№0156407</t>
  </si>
  <si>
    <t>33</t>
  </si>
  <si>
    <t>19,6</t>
  </si>
  <si>
    <t>ППИ 1983г.ЖБ№012745</t>
  </si>
  <si>
    <t>19,9</t>
  </si>
  <si>
    <t>23,6</t>
  </si>
  <si>
    <t>27,7</t>
  </si>
  <si>
    <t>20,9</t>
  </si>
  <si>
    <t>26,6</t>
  </si>
  <si>
    <t>25,6</t>
  </si>
  <si>
    <t>13,4</t>
  </si>
  <si>
    <t>21,2</t>
  </si>
  <si>
    <t>10,9</t>
  </si>
  <si>
    <t>15,8</t>
  </si>
  <si>
    <t>10,4</t>
  </si>
  <si>
    <t>5</t>
  </si>
  <si>
    <t>3,7</t>
  </si>
  <si>
    <t>11,4</t>
  </si>
  <si>
    <t>18,7</t>
  </si>
  <si>
    <t>5-7</t>
  </si>
  <si>
    <t>31,6</t>
  </si>
  <si>
    <t>2,9</t>
  </si>
  <si>
    <t>20,6</t>
  </si>
  <si>
    <t>28,8</t>
  </si>
  <si>
    <t>7,6</t>
  </si>
  <si>
    <t>35,6</t>
  </si>
  <si>
    <t>32,5</t>
  </si>
  <si>
    <t>2,4</t>
  </si>
  <si>
    <t>21,6</t>
  </si>
  <si>
    <t>7,7</t>
  </si>
  <si>
    <t>5,1</t>
  </si>
  <si>
    <t>13,7</t>
  </si>
  <si>
    <t>24,6</t>
  </si>
  <si>
    <t>18,6</t>
  </si>
  <si>
    <t>19,1</t>
  </si>
  <si>
    <t>8,2</t>
  </si>
  <si>
    <t>6,2</t>
  </si>
  <si>
    <t>18,2</t>
  </si>
  <si>
    <t>21,7</t>
  </si>
  <si>
    <t>34</t>
  </si>
  <si>
    <t>22,6</t>
  </si>
  <si>
    <t>39,6</t>
  </si>
  <si>
    <t>14,7</t>
  </si>
  <si>
    <t>14,6</t>
  </si>
  <si>
    <t>17,6</t>
  </si>
  <si>
    <t>27,6</t>
  </si>
  <si>
    <t>30,7</t>
  </si>
  <si>
    <t>ППИ №185140-1982г</t>
  </si>
  <si>
    <t xml:space="preserve">                                        Аверченко  Е.М  </t>
  </si>
  <si>
    <t>С2</t>
  </si>
  <si>
    <t>1разр</t>
  </si>
  <si>
    <t>Д1</t>
  </si>
  <si>
    <t>дворник</t>
  </si>
  <si>
    <t>А2-2</t>
  </si>
  <si>
    <t>сред. спец</t>
  </si>
  <si>
    <t>4 разряд</t>
  </si>
  <si>
    <t>4разр</t>
  </si>
  <si>
    <t>уборщицы</t>
  </si>
  <si>
    <t>2разр</t>
  </si>
  <si>
    <t>Директор</t>
  </si>
  <si>
    <t>А1-2</t>
  </si>
  <si>
    <t>Зам.директора по учебной работе</t>
  </si>
  <si>
    <t>А1-2-1</t>
  </si>
  <si>
    <t>Зам.директора по учебно воспитательной работе</t>
  </si>
  <si>
    <t>Зам.директора по учебно производственной  работе</t>
  </si>
  <si>
    <t>Зам.директра по информационным технологиям</t>
  </si>
  <si>
    <t>Зав.экономическим отделением</t>
  </si>
  <si>
    <t>А3-2</t>
  </si>
  <si>
    <t>Зав.техническим отделением</t>
  </si>
  <si>
    <t>Главный экономист</t>
  </si>
  <si>
    <t>А2-2-1</t>
  </si>
  <si>
    <t>Методист</t>
  </si>
  <si>
    <t>В1-5</t>
  </si>
  <si>
    <t>Экономист</t>
  </si>
  <si>
    <t>Соц.педагог</t>
  </si>
  <si>
    <t>В3-4</t>
  </si>
  <si>
    <t>Психолог</t>
  </si>
  <si>
    <t>Бухгалтер</t>
  </si>
  <si>
    <t>15</t>
  </si>
  <si>
    <t>С3</t>
  </si>
  <si>
    <t>Методист по внедрению дуальной системы</t>
  </si>
  <si>
    <t>Секретарь учебной части</t>
  </si>
  <si>
    <t>Лаборант</t>
  </si>
  <si>
    <t xml:space="preserve">Заведующий  общежитием </t>
  </si>
  <si>
    <t>С1</t>
  </si>
  <si>
    <t>Медецинская сестра</t>
  </si>
  <si>
    <t>Библиотекарь</t>
  </si>
  <si>
    <t>Педагог организатор</t>
  </si>
  <si>
    <t>зав.библиотекой</t>
  </si>
  <si>
    <t>Заместитель директора по хоз.части</t>
  </si>
  <si>
    <t>Заведующий отделением</t>
  </si>
  <si>
    <t>воспитатель старший</t>
  </si>
  <si>
    <t>водитель</t>
  </si>
  <si>
    <t>инспектор по кадрам</t>
  </si>
  <si>
    <t xml:space="preserve">сантехник </t>
  </si>
  <si>
    <t xml:space="preserve">комендант </t>
  </si>
  <si>
    <t>Д</t>
  </si>
  <si>
    <t>электрик</t>
  </si>
  <si>
    <t>переводчик</t>
  </si>
  <si>
    <t>Заведующий отделом кадров</t>
  </si>
  <si>
    <t>А3-2-1</t>
  </si>
  <si>
    <t>6,1</t>
  </si>
  <si>
    <t>15,4</t>
  </si>
  <si>
    <t>В4-1</t>
  </si>
  <si>
    <t>Доплата за категорию</t>
  </si>
  <si>
    <t xml:space="preserve">Доплата за кружки </t>
  </si>
  <si>
    <t>на   2021 год</t>
  </si>
  <si>
    <t>на   2021 год.</t>
  </si>
  <si>
    <t>ТАРИФИКАЦИЯ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</si>
</sst>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2"/>
      <name val="Arial Cyr"/>
      <charset val="204"/>
    </font>
    <font>
      <i/>
      <sz val="24"/>
      <name val="Arial Cyr"/>
      <charset val="204"/>
    </font>
    <font>
      <b/>
      <sz val="16"/>
      <color theme="1"/>
      <name val="Arial Cyr"/>
      <charset val="204"/>
    </font>
    <font>
      <b/>
      <sz val="12"/>
      <name val="Arial Cyr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15"/>
      <name val="Arial Cyr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2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/>
    <xf numFmtId="0" fontId="6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2" borderId="1" xfId="0" applyFill="1" applyBorder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49" fontId="10" fillId="2" borderId="2" xfId="1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8" fillId="2" borderId="3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0" fillId="0" borderId="1" xfId="0" applyBorder="1"/>
    <xf numFmtId="0" fontId="4" fillId="0" borderId="1" xfId="1" applyFont="1" applyBorder="1" applyAlignment="1">
      <alignment horizontal="center"/>
    </xf>
    <xf numFmtId="1" fontId="4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4" fillId="2" borderId="0" xfId="1" applyFont="1" applyFill="1"/>
    <xf numFmtId="0" fontId="14" fillId="0" borderId="0" xfId="1" applyFont="1"/>
    <xf numFmtId="0" fontId="12" fillId="0" borderId="0" xfId="1" applyFont="1" applyAlignment="1"/>
    <xf numFmtId="0" fontId="13" fillId="2" borderId="0" xfId="0" applyFont="1" applyFill="1" applyAlignment="1"/>
    <xf numFmtId="0" fontId="0" fillId="0" borderId="0" xfId="0" applyAlignment="1"/>
    <xf numFmtId="0" fontId="0" fillId="2" borderId="0" xfId="0" applyFill="1" applyAlignment="1"/>
    <xf numFmtId="0" fontId="15" fillId="2" borderId="0" xfId="1" applyFont="1" applyFill="1" applyAlignment="1">
      <alignment horizontal="center"/>
    </xf>
    <xf numFmtId="0" fontId="2" fillId="2" borderId="0" xfId="1" applyFill="1"/>
    <xf numFmtId="0" fontId="2" fillId="0" borderId="0" xfId="1" applyAlignment="1">
      <alignment horizontal="center"/>
    </xf>
    <xf numFmtId="0" fontId="2" fillId="3" borderId="0" xfId="1" applyFill="1" applyAlignment="1"/>
    <xf numFmtId="0" fontId="2" fillId="3" borderId="0" xfId="1" applyFill="1"/>
    <xf numFmtId="0" fontId="2" fillId="0" borderId="4" xfId="1" applyFont="1" applyBorder="1"/>
    <xf numFmtId="0" fontId="11" fillId="0" borderId="5" xfId="1" applyFont="1" applyBorder="1"/>
    <xf numFmtId="0" fontId="11" fillId="2" borderId="5" xfId="1" applyFont="1" applyFill="1" applyBorder="1"/>
    <xf numFmtId="0" fontId="11" fillId="0" borderId="6" xfId="1" applyFont="1" applyBorder="1"/>
    <xf numFmtId="0" fontId="2" fillId="0" borderId="0" xfId="1" applyBorder="1"/>
    <xf numFmtId="0" fontId="11" fillId="0" borderId="1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8" fillId="2" borderId="1" xfId="1" applyFont="1" applyFill="1" applyBorder="1" applyAlignment="1">
      <alignment horizontal="right"/>
    </xf>
    <xf numFmtId="0" fontId="19" fillId="2" borderId="1" xfId="1" applyFont="1" applyFill="1" applyBorder="1"/>
    <xf numFmtId="49" fontId="19" fillId="2" borderId="1" xfId="1" applyNumberFormat="1" applyFont="1" applyFill="1" applyBorder="1"/>
    <xf numFmtId="0" fontId="19" fillId="2" borderId="1" xfId="1" applyFont="1" applyFill="1" applyBorder="1" applyAlignment="1">
      <alignment horizontal="left"/>
    </xf>
    <xf numFmtId="0" fontId="19" fillId="2" borderId="1" xfId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1" fontId="19" fillId="2" borderId="1" xfId="1" applyNumberFormat="1" applyFont="1" applyFill="1" applyBorder="1" applyAlignment="1">
      <alignment horizontal="right"/>
    </xf>
    <xf numFmtId="1" fontId="19" fillId="2" borderId="1" xfId="1" applyNumberFormat="1" applyFont="1" applyFill="1" applyBorder="1" applyAlignment="1">
      <alignment horizontal="center"/>
    </xf>
    <xf numFmtId="2" fontId="19" fillId="2" borderId="1" xfId="1" applyNumberFormat="1" applyFont="1" applyFill="1" applyBorder="1" applyAlignment="1">
      <alignment horizontal="center"/>
    </xf>
    <xf numFmtId="0" fontId="18" fillId="2" borderId="0" xfId="1" applyFont="1" applyFill="1"/>
    <xf numFmtId="0" fontId="18" fillId="2" borderId="1" xfId="1" applyFont="1" applyFill="1" applyBorder="1"/>
    <xf numFmtId="49" fontId="19" fillId="2" borderId="1" xfId="1" applyNumberFormat="1" applyFont="1" applyFill="1" applyBorder="1" applyAlignment="1">
      <alignment wrapText="1"/>
    </xf>
    <xf numFmtId="0" fontId="20" fillId="0" borderId="5" xfId="1" applyFont="1" applyBorder="1" applyAlignment="1"/>
    <xf numFmtId="2" fontId="19" fillId="2" borderId="1" xfId="1" applyNumberFormat="1" applyFont="1" applyFill="1" applyBorder="1"/>
    <xf numFmtId="0" fontId="20" fillId="0" borderId="0" xfId="1" applyFont="1"/>
    <xf numFmtId="0" fontId="21" fillId="0" borderId="0" xfId="1" applyFont="1" applyAlignment="1"/>
    <xf numFmtId="0" fontId="21" fillId="0" borderId="5" xfId="1" applyFont="1" applyBorder="1" applyAlignment="1"/>
    <xf numFmtId="0" fontId="21" fillId="2" borderId="5" xfId="1" applyFont="1" applyFill="1" applyBorder="1" applyAlignment="1"/>
    <xf numFmtId="0" fontId="21" fillId="2" borderId="0" xfId="1" applyFont="1" applyFill="1"/>
    <xf numFmtId="1" fontId="21" fillId="2" borderId="5" xfId="1" applyNumberFormat="1" applyFont="1" applyFill="1" applyBorder="1" applyAlignment="1"/>
    <xf numFmtId="1" fontId="21" fillId="0" borderId="5" xfId="1" applyNumberFormat="1" applyFont="1" applyBorder="1" applyAlignment="1"/>
    <xf numFmtId="0" fontId="21" fillId="0" borderId="0" xfId="1" applyFont="1"/>
    <xf numFmtId="0" fontId="21" fillId="2" borderId="0" xfId="1" applyFont="1" applyFill="1" applyAlignment="1"/>
    <xf numFmtId="1" fontId="21" fillId="0" borderId="0" xfId="1" applyNumberFormat="1" applyFont="1" applyBorder="1" applyAlignment="1"/>
    <xf numFmtId="0" fontId="11" fillId="0" borderId="0" xfId="1" applyFont="1" applyAlignment="1"/>
    <xf numFmtId="0" fontId="21" fillId="0" borderId="0" xfId="1" applyFont="1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49" fontId="10" fillId="0" borderId="2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" fontId="10" fillId="2" borderId="1" xfId="1" applyNumberFormat="1" applyFont="1" applyFill="1" applyBorder="1" applyAlignment="1">
      <alignment horizontal="center"/>
    </xf>
    <xf numFmtId="2" fontId="25" fillId="2" borderId="1" xfId="1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2" fontId="25" fillId="0" borderId="1" xfId="1" applyNumberFormat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1" fontId="25" fillId="0" borderId="1" xfId="1" applyNumberFormat="1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center"/>
    </xf>
    <xf numFmtId="0" fontId="21" fillId="0" borderId="0" xfId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 textRotation="90" wrapText="1"/>
    </xf>
    <xf numFmtId="0" fontId="11" fillId="0" borderId="1" xfId="1" applyFont="1" applyBorder="1" applyAlignment="1">
      <alignment horizontal="center" textRotation="90"/>
    </xf>
    <xf numFmtId="0" fontId="11" fillId="0" borderId="0" xfId="1" applyFont="1" applyAlignment="1">
      <alignment horizontal="center"/>
    </xf>
    <xf numFmtId="0" fontId="16" fillId="2" borderId="0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26" fillId="0" borderId="0" xfId="1" applyFont="1" applyAlignment="1">
      <alignment horizontal="right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view="pageBreakPreview" workbookViewId="0">
      <selection activeCell="B16" sqref="B16"/>
    </sheetView>
  </sheetViews>
  <sheetFormatPr defaultRowHeight="15" x14ac:dyDescent="0.25"/>
  <cols>
    <col min="1" max="1" width="7.5703125" customWidth="1"/>
    <col min="2" max="2" width="29.7109375" customWidth="1"/>
    <col min="3" max="3" width="0" hidden="1" customWidth="1"/>
    <col min="4" max="4" width="14.140625" customWidth="1"/>
    <col min="5" max="5" width="12.5703125" customWidth="1"/>
    <col min="6" max="7" width="10.42578125" customWidth="1"/>
    <col min="9" max="9" width="11" customWidth="1"/>
    <col min="11" max="11" width="11.5703125" customWidth="1"/>
    <col min="12" max="12" width="10.28515625" customWidth="1"/>
    <col min="13" max="13" width="12.7109375" customWidth="1"/>
    <col min="256" max="256" width="7.5703125" customWidth="1"/>
    <col min="257" max="257" width="18.7109375" customWidth="1"/>
    <col min="258" max="258" width="29.7109375" customWidth="1"/>
    <col min="259" max="259" width="0" hidden="1" customWidth="1"/>
    <col min="260" max="260" width="14.140625" customWidth="1"/>
    <col min="261" max="261" width="12.5703125" customWidth="1"/>
    <col min="262" max="262" width="10.42578125" customWidth="1"/>
    <col min="264" max="264" width="11" customWidth="1"/>
    <col min="266" max="266" width="11.5703125" customWidth="1"/>
    <col min="267" max="268" width="10.28515625" customWidth="1"/>
    <col min="269" max="269" width="11" customWidth="1"/>
    <col min="512" max="512" width="7.5703125" customWidth="1"/>
    <col min="513" max="513" width="18.7109375" customWidth="1"/>
    <col min="514" max="514" width="29.7109375" customWidth="1"/>
    <col min="515" max="515" width="0" hidden="1" customWidth="1"/>
    <col min="516" max="516" width="14.140625" customWidth="1"/>
    <col min="517" max="517" width="12.5703125" customWidth="1"/>
    <col min="518" max="518" width="10.42578125" customWidth="1"/>
    <col min="520" max="520" width="11" customWidth="1"/>
    <col min="522" max="522" width="11.5703125" customWidth="1"/>
    <col min="523" max="524" width="10.28515625" customWidth="1"/>
    <col min="525" max="525" width="11" customWidth="1"/>
    <col min="768" max="768" width="7.5703125" customWidth="1"/>
    <col min="769" max="769" width="18.7109375" customWidth="1"/>
    <col min="770" max="770" width="29.7109375" customWidth="1"/>
    <col min="771" max="771" width="0" hidden="1" customWidth="1"/>
    <col min="772" max="772" width="14.140625" customWidth="1"/>
    <col min="773" max="773" width="12.5703125" customWidth="1"/>
    <col min="774" max="774" width="10.42578125" customWidth="1"/>
    <col min="776" max="776" width="11" customWidth="1"/>
    <col min="778" max="778" width="11.5703125" customWidth="1"/>
    <col min="779" max="780" width="10.28515625" customWidth="1"/>
    <col min="781" max="781" width="11" customWidth="1"/>
    <col min="1024" max="1024" width="7.5703125" customWidth="1"/>
    <col min="1025" max="1025" width="18.7109375" customWidth="1"/>
    <col min="1026" max="1026" width="29.7109375" customWidth="1"/>
    <col min="1027" max="1027" width="0" hidden="1" customWidth="1"/>
    <col min="1028" max="1028" width="14.140625" customWidth="1"/>
    <col min="1029" max="1029" width="12.5703125" customWidth="1"/>
    <col min="1030" max="1030" width="10.42578125" customWidth="1"/>
    <col min="1032" max="1032" width="11" customWidth="1"/>
    <col min="1034" max="1034" width="11.5703125" customWidth="1"/>
    <col min="1035" max="1036" width="10.28515625" customWidth="1"/>
    <col min="1037" max="1037" width="11" customWidth="1"/>
    <col min="1280" max="1280" width="7.5703125" customWidth="1"/>
    <col min="1281" max="1281" width="18.7109375" customWidth="1"/>
    <col min="1282" max="1282" width="29.7109375" customWidth="1"/>
    <col min="1283" max="1283" width="0" hidden="1" customWidth="1"/>
    <col min="1284" max="1284" width="14.140625" customWidth="1"/>
    <col min="1285" max="1285" width="12.5703125" customWidth="1"/>
    <col min="1286" max="1286" width="10.42578125" customWidth="1"/>
    <col min="1288" max="1288" width="11" customWidth="1"/>
    <col min="1290" max="1290" width="11.5703125" customWidth="1"/>
    <col min="1291" max="1292" width="10.28515625" customWidth="1"/>
    <col min="1293" max="1293" width="11" customWidth="1"/>
    <col min="1536" max="1536" width="7.5703125" customWidth="1"/>
    <col min="1537" max="1537" width="18.7109375" customWidth="1"/>
    <col min="1538" max="1538" width="29.7109375" customWidth="1"/>
    <col min="1539" max="1539" width="0" hidden="1" customWidth="1"/>
    <col min="1540" max="1540" width="14.140625" customWidth="1"/>
    <col min="1541" max="1541" width="12.5703125" customWidth="1"/>
    <col min="1542" max="1542" width="10.42578125" customWidth="1"/>
    <col min="1544" max="1544" width="11" customWidth="1"/>
    <col min="1546" max="1546" width="11.5703125" customWidth="1"/>
    <col min="1547" max="1548" width="10.28515625" customWidth="1"/>
    <col min="1549" max="1549" width="11" customWidth="1"/>
    <col min="1792" max="1792" width="7.5703125" customWidth="1"/>
    <col min="1793" max="1793" width="18.7109375" customWidth="1"/>
    <col min="1794" max="1794" width="29.7109375" customWidth="1"/>
    <col min="1795" max="1795" width="0" hidden="1" customWidth="1"/>
    <col min="1796" max="1796" width="14.140625" customWidth="1"/>
    <col min="1797" max="1797" width="12.5703125" customWidth="1"/>
    <col min="1798" max="1798" width="10.42578125" customWidth="1"/>
    <col min="1800" max="1800" width="11" customWidth="1"/>
    <col min="1802" max="1802" width="11.5703125" customWidth="1"/>
    <col min="1803" max="1804" width="10.28515625" customWidth="1"/>
    <col min="1805" max="1805" width="11" customWidth="1"/>
    <col min="2048" max="2048" width="7.5703125" customWidth="1"/>
    <col min="2049" max="2049" width="18.7109375" customWidth="1"/>
    <col min="2050" max="2050" width="29.7109375" customWidth="1"/>
    <col min="2051" max="2051" width="0" hidden="1" customWidth="1"/>
    <col min="2052" max="2052" width="14.140625" customWidth="1"/>
    <col min="2053" max="2053" width="12.5703125" customWidth="1"/>
    <col min="2054" max="2054" width="10.42578125" customWidth="1"/>
    <col min="2056" max="2056" width="11" customWidth="1"/>
    <col min="2058" max="2058" width="11.5703125" customWidth="1"/>
    <col min="2059" max="2060" width="10.28515625" customWidth="1"/>
    <col min="2061" max="2061" width="11" customWidth="1"/>
    <col min="2304" max="2304" width="7.5703125" customWidth="1"/>
    <col min="2305" max="2305" width="18.7109375" customWidth="1"/>
    <col min="2306" max="2306" width="29.7109375" customWidth="1"/>
    <col min="2307" max="2307" width="0" hidden="1" customWidth="1"/>
    <col min="2308" max="2308" width="14.140625" customWidth="1"/>
    <col min="2309" max="2309" width="12.5703125" customWidth="1"/>
    <col min="2310" max="2310" width="10.42578125" customWidth="1"/>
    <col min="2312" max="2312" width="11" customWidth="1"/>
    <col min="2314" max="2314" width="11.5703125" customWidth="1"/>
    <col min="2315" max="2316" width="10.28515625" customWidth="1"/>
    <col min="2317" max="2317" width="11" customWidth="1"/>
    <col min="2560" max="2560" width="7.5703125" customWidth="1"/>
    <col min="2561" max="2561" width="18.7109375" customWidth="1"/>
    <col min="2562" max="2562" width="29.7109375" customWidth="1"/>
    <col min="2563" max="2563" width="0" hidden="1" customWidth="1"/>
    <col min="2564" max="2564" width="14.140625" customWidth="1"/>
    <col min="2565" max="2565" width="12.5703125" customWidth="1"/>
    <col min="2566" max="2566" width="10.42578125" customWidth="1"/>
    <col min="2568" max="2568" width="11" customWidth="1"/>
    <col min="2570" max="2570" width="11.5703125" customWidth="1"/>
    <col min="2571" max="2572" width="10.28515625" customWidth="1"/>
    <col min="2573" max="2573" width="11" customWidth="1"/>
    <col min="2816" max="2816" width="7.5703125" customWidth="1"/>
    <col min="2817" max="2817" width="18.7109375" customWidth="1"/>
    <col min="2818" max="2818" width="29.7109375" customWidth="1"/>
    <col min="2819" max="2819" width="0" hidden="1" customWidth="1"/>
    <col min="2820" max="2820" width="14.140625" customWidth="1"/>
    <col min="2821" max="2821" width="12.5703125" customWidth="1"/>
    <col min="2822" max="2822" width="10.42578125" customWidth="1"/>
    <col min="2824" max="2824" width="11" customWidth="1"/>
    <col min="2826" max="2826" width="11.5703125" customWidth="1"/>
    <col min="2827" max="2828" width="10.28515625" customWidth="1"/>
    <col min="2829" max="2829" width="11" customWidth="1"/>
    <col min="3072" max="3072" width="7.5703125" customWidth="1"/>
    <col min="3073" max="3073" width="18.7109375" customWidth="1"/>
    <col min="3074" max="3074" width="29.7109375" customWidth="1"/>
    <col min="3075" max="3075" width="0" hidden="1" customWidth="1"/>
    <col min="3076" max="3076" width="14.140625" customWidth="1"/>
    <col min="3077" max="3077" width="12.5703125" customWidth="1"/>
    <col min="3078" max="3078" width="10.42578125" customWidth="1"/>
    <col min="3080" max="3080" width="11" customWidth="1"/>
    <col min="3082" max="3082" width="11.5703125" customWidth="1"/>
    <col min="3083" max="3084" width="10.28515625" customWidth="1"/>
    <col min="3085" max="3085" width="11" customWidth="1"/>
    <col min="3328" max="3328" width="7.5703125" customWidth="1"/>
    <col min="3329" max="3329" width="18.7109375" customWidth="1"/>
    <col min="3330" max="3330" width="29.7109375" customWidth="1"/>
    <col min="3331" max="3331" width="0" hidden="1" customWidth="1"/>
    <col min="3332" max="3332" width="14.140625" customWidth="1"/>
    <col min="3333" max="3333" width="12.5703125" customWidth="1"/>
    <col min="3334" max="3334" width="10.42578125" customWidth="1"/>
    <col min="3336" max="3336" width="11" customWidth="1"/>
    <col min="3338" max="3338" width="11.5703125" customWidth="1"/>
    <col min="3339" max="3340" width="10.28515625" customWidth="1"/>
    <col min="3341" max="3341" width="11" customWidth="1"/>
    <col min="3584" max="3584" width="7.5703125" customWidth="1"/>
    <col min="3585" max="3585" width="18.7109375" customWidth="1"/>
    <col min="3586" max="3586" width="29.7109375" customWidth="1"/>
    <col min="3587" max="3587" width="0" hidden="1" customWidth="1"/>
    <col min="3588" max="3588" width="14.140625" customWidth="1"/>
    <col min="3589" max="3589" width="12.5703125" customWidth="1"/>
    <col min="3590" max="3590" width="10.42578125" customWidth="1"/>
    <col min="3592" max="3592" width="11" customWidth="1"/>
    <col min="3594" max="3594" width="11.5703125" customWidth="1"/>
    <col min="3595" max="3596" width="10.28515625" customWidth="1"/>
    <col min="3597" max="3597" width="11" customWidth="1"/>
    <col min="3840" max="3840" width="7.5703125" customWidth="1"/>
    <col min="3841" max="3841" width="18.7109375" customWidth="1"/>
    <col min="3842" max="3842" width="29.7109375" customWidth="1"/>
    <col min="3843" max="3843" width="0" hidden="1" customWidth="1"/>
    <col min="3844" max="3844" width="14.140625" customWidth="1"/>
    <col min="3845" max="3845" width="12.5703125" customWidth="1"/>
    <col min="3846" max="3846" width="10.42578125" customWidth="1"/>
    <col min="3848" max="3848" width="11" customWidth="1"/>
    <col min="3850" max="3850" width="11.5703125" customWidth="1"/>
    <col min="3851" max="3852" width="10.28515625" customWidth="1"/>
    <col min="3853" max="3853" width="11" customWidth="1"/>
    <col min="4096" max="4096" width="7.5703125" customWidth="1"/>
    <col min="4097" max="4097" width="18.7109375" customWidth="1"/>
    <col min="4098" max="4098" width="29.7109375" customWidth="1"/>
    <col min="4099" max="4099" width="0" hidden="1" customWidth="1"/>
    <col min="4100" max="4100" width="14.140625" customWidth="1"/>
    <col min="4101" max="4101" width="12.5703125" customWidth="1"/>
    <col min="4102" max="4102" width="10.42578125" customWidth="1"/>
    <col min="4104" max="4104" width="11" customWidth="1"/>
    <col min="4106" max="4106" width="11.5703125" customWidth="1"/>
    <col min="4107" max="4108" width="10.28515625" customWidth="1"/>
    <col min="4109" max="4109" width="11" customWidth="1"/>
    <col min="4352" max="4352" width="7.5703125" customWidth="1"/>
    <col min="4353" max="4353" width="18.7109375" customWidth="1"/>
    <col min="4354" max="4354" width="29.7109375" customWidth="1"/>
    <col min="4355" max="4355" width="0" hidden="1" customWidth="1"/>
    <col min="4356" max="4356" width="14.140625" customWidth="1"/>
    <col min="4357" max="4357" width="12.5703125" customWidth="1"/>
    <col min="4358" max="4358" width="10.42578125" customWidth="1"/>
    <col min="4360" max="4360" width="11" customWidth="1"/>
    <col min="4362" max="4362" width="11.5703125" customWidth="1"/>
    <col min="4363" max="4364" width="10.28515625" customWidth="1"/>
    <col min="4365" max="4365" width="11" customWidth="1"/>
    <col min="4608" max="4608" width="7.5703125" customWidth="1"/>
    <col min="4609" max="4609" width="18.7109375" customWidth="1"/>
    <col min="4610" max="4610" width="29.7109375" customWidth="1"/>
    <col min="4611" max="4611" width="0" hidden="1" customWidth="1"/>
    <col min="4612" max="4612" width="14.140625" customWidth="1"/>
    <col min="4613" max="4613" width="12.5703125" customWidth="1"/>
    <col min="4614" max="4614" width="10.42578125" customWidth="1"/>
    <col min="4616" max="4616" width="11" customWidth="1"/>
    <col min="4618" max="4618" width="11.5703125" customWidth="1"/>
    <col min="4619" max="4620" width="10.28515625" customWidth="1"/>
    <col min="4621" max="4621" width="11" customWidth="1"/>
    <col min="4864" max="4864" width="7.5703125" customWidth="1"/>
    <col min="4865" max="4865" width="18.7109375" customWidth="1"/>
    <col min="4866" max="4866" width="29.7109375" customWidth="1"/>
    <col min="4867" max="4867" width="0" hidden="1" customWidth="1"/>
    <col min="4868" max="4868" width="14.140625" customWidth="1"/>
    <col min="4869" max="4869" width="12.5703125" customWidth="1"/>
    <col min="4870" max="4870" width="10.42578125" customWidth="1"/>
    <col min="4872" max="4872" width="11" customWidth="1"/>
    <col min="4874" max="4874" width="11.5703125" customWidth="1"/>
    <col min="4875" max="4876" width="10.28515625" customWidth="1"/>
    <col min="4877" max="4877" width="11" customWidth="1"/>
    <col min="5120" max="5120" width="7.5703125" customWidth="1"/>
    <col min="5121" max="5121" width="18.7109375" customWidth="1"/>
    <col min="5122" max="5122" width="29.7109375" customWidth="1"/>
    <col min="5123" max="5123" width="0" hidden="1" customWidth="1"/>
    <col min="5124" max="5124" width="14.140625" customWidth="1"/>
    <col min="5125" max="5125" width="12.5703125" customWidth="1"/>
    <col min="5126" max="5126" width="10.42578125" customWidth="1"/>
    <col min="5128" max="5128" width="11" customWidth="1"/>
    <col min="5130" max="5130" width="11.5703125" customWidth="1"/>
    <col min="5131" max="5132" width="10.28515625" customWidth="1"/>
    <col min="5133" max="5133" width="11" customWidth="1"/>
    <col min="5376" max="5376" width="7.5703125" customWidth="1"/>
    <col min="5377" max="5377" width="18.7109375" customWidth="1"/>
    <col min="5378" max="5378" width="29.7109375" customWidth="1"/>
    <col min="5379" max="5379" width="0" hidden="1" customWidth="1"/>
    <col min="5380" max="5380" width="14.140625" customWidth="1"/>
    <col min="5381" max="5381" width="12.5703125" customWidth="1"/>
    <col min="5382" max="5382" width="10.42578125" customWidth="1"/>
    <col min="5384" max="5384" width="11" customWidth="1"/>
    <col min="5386" max="5386" width="11.5703125" customWidth="1"/>
    <col min="5387" max="5388" width="10.28515625" customWidth="1"/>
    <col min="5389" max="5389" width="11" customWidth="1"/>
    <col min="5632" max="5632" width="7.5703125" customWidth="1"/>
    <col min="5633" max="5633" width="18.7109375" customWidth="1"/>
    <col min="5634" max="5634" width="29.7109375" customWidth="1"/>
    <col min="5635" max="5635" width="0" hidden="1" customWidth="1"/>
    <col min="5636" max="5636" width="14.140625" customWidth="1"/>
    <col min="5637" max="5637" width="12.5703125" customWidth="1"/>
    <col min="5638" max="5638" width="10.42578125" customWidth="1"/>
    <col min="5640" max="5640" width="11" customWidth="1"/>
    <col min="5642" max="5642" width="11.5703125" customWidth="1"/>
    <col min="5643" max="5644" width="10.28515625" customWidth="1"/>
    <col min="5645" max="5645" width="11" customWidth="1"/>
    <col min="5888" max="5888" width="7.5703125" customWidth="1"/>
    <col min="5889" max="5889" width="18.7109375" customWidth="1"/>
    <col min="5890" max="5890" width="29.7109375" customWidth="1"/>
    <col min="5891" max="5891" width="0" hidden="1" customWidth="1"/>
    <col min="5892" max="5892" width="14.140625" customWidth="1"/>
    <col min="5893" max="5893" width="12.5703125" customWidth="1"/>
    <col min="5894" max="5894" width="10.42578125" customWidth="1"/>
    <col min="5896" max="5896" width="11" customWidth="1"/>
    <col min="5898" max="5898" width="11.5703125" customWidth="1"/>
    <col min="5899" max="5900" width="10.28515625" customWidth="1"/>
    <col min="5901" max="5901" width="11" customWidth="1"/>
    <col min="6144" max="6144" width="7.5703125" customWidth="1"/>
    <col min="6145" max="6145" width="18.7109375" customWidth="1"/>
    <col min="6146" max="6146" width="29.7109375" customWidth="1"/>
    <col min="6147" max="6147" width="0" hidden="1" customWidth="1"/>
    <col min="6148" max="6148" width="14.140625" customWidth="1"/>
    <col min="6149" max="6149" width="12.5703125" customWidth="1"/>
    <col min="6150" max="6150" width="10.42578125" customWidth="1"/>
    <col min="6152" max="6152" width="11" customWidth="1"/>
    <col min="6154" max="6154" width="11.5703125" customWidth="1"/>
    <col min="6155" max="6156" width="10.28515625" customWidth="1"/>
    <col min="6157" max="6157" width="11" customWidth="1"/>
    <col min="6400" max="6400" width="7.5703125" customWidth="1"/>
    <col min="6401" max="6401" width="18.7109375" customWidth="1"/>
    <col min="6402" max="6402" width="29.7109375" customWidth="1"/>
    <col min="6403" max="6403" width="0" hidden="1" customWidth="1"/>
    <col min="6404" max="6404" width="14.140625" customWidth="1"/>
    <col min="6405" max="6405" width="12.5703125" customWidth="1"/>
    <col min="6406" max="6406" width="10.42578125" customWidth="1"/>
    <col min="6408" max="6408" width="11" customWidth="1"/>
    <col min="6410" max="6410" width="11.5703125" customWidth="1"/>
    <col min="6411" max="6412" width="10.28515625" customWidth="1"/>
    <col min="6413" max="6413" width="11" customWidth="1"/>
    <col min="6656" max="6656" width="7.5703125" customWidth="1"/>
    <col min="6657" max="6657" width="18.7109375" customWidth="1"/>
    <col min="6658" max="6658" width="29.7109375" customWidth="1"/>
    <col min="6659" max="6659" width="0" hidden="1" customWidth="1"/>
    <col min="6660" max="6660" width="14.140625" customWidth="1"/>
    <col min="6661" max="6661" width="12.5703125" customWidth="1"/>
    <col min="6662" max="6662" width="10.42578125" customWidth="1"/>
    <col min="6664" max="6664" width="11" customWidth="1"/>
    <col min="6666" max="6666" width="11.5703125" customWidth="1"/>
    <col min="6667" max="6668" width="10.28515625" customWidth="1"/>
    <col min="6669" max="6669" width="11" customWidth="1"/>
    <col min="6912" max="6912" width="7.5703125" customWidth="1"/>
    <col min="6913" max="6913" width="18.7109375" customWidth="1"/>
    <col min="6914" max="6914" width="29.7109375" customWidth="1"/>
    <col min="6915" max="6915" width="0" hidden="1" customWidth="1"/>
    <col min="6916" max="6916" width="14.140625" customWidth="1"/>
    <col min="6917" max="6917" width="12.5703125" customWidth="1"/>
    <col min="6918" max="6918" width="10.42578125" customWidth="1"/>
    <col min="6920" max="6920" width="11" customWidth="1"/>
    <col min="6922" max="6922" width="11.5703125" customWidth="1"/>
    <col min="6923" max="6924" width="10.28515625" customWidth="1"/>
    <col min="6925" max="6925" width="11" customWidth="1"/>
    <col min="7168" max="7168" width="7.5703125" customWidth="1"/>
    <col min="7169" max="7169" width="18.7109375" customWidth="1"/>
    <col min="7170" max="7170" width="29.7109375" customWidth="1"/>
    <col min="7171" max="7171" width="0" hidden="1" customWidth="1"/>
    <col min="7172" max="7172" width="14.140625" customWidth="1"/>
    <col min="7173" max="7173" width="12.5703125" customWidth="1"/>
    <col min="7174" max="7174" width="10.42578125" customWidth="1"/>
    <col min="7176" max="7176" width="11" customWidth="1"/>
    <col min="7178" max="7178" width="11.5703125" customWidth="1"/>
    <col min="7179" max="7180" width="10.28515625" customWidth="1"/>
    <col min="7181" max="7181" width="11" customWidth="1"/>
    <col min="7424" max="7424" width="7.5703125" customWidth="1"/>
    <col min="7425" max="7425" width="18.7109375" customWidth="1"/>
    <col min="7426" max="7426" width="29.7109375" customWidth="1"/>
    <col min="7427" max="7427" width="0" hidden="1" customWidth="1"/>
    <col min="7428" max="7428" width="14.140625" customWidth="1"/>
    <col min="7429" max="7429" width="12.5703125" customWidth="1"/>
    <col min="7430" max="7430" width="10.42578125" customWidth="1"/>
    <col min="7432" max="7432" width="11" customWidth="1"/>
    <col min="7434" max="7434" width="11.5703125" customWidth="1"/>
    <col min="7435" max="7436" width="10.28515625" customWidth="1"/>
    <col min="7437" max="7437" width="11" customWidth="1"/>
    <col min="7680" max="7680" width="7.5703125" customWidth="1"/>
    <col min="7681" max="7681" width="18.7109375" customWidth="1"/>
    <col min="7682" max="7682" width="29.7109375" customWidth="1"/>
    <col min="7683" max="7683" width="0" hidden="1" customWidth="1"/>
    <col min="7684" max="7684" width="14.140625" customWidth="1"/>
    <col min="7685" max="7685" width="12.5703125" customWidth="1"/>
    <col min="7686" max="7686" width="10.42578125" customWidth="1"/>
    <col min="7688" max="7688" width="11" customWidth="1"/>
    <col min="7690" max="7690" width="11.5703125" customWidth="1"/>
    <col min="7691" max="7692" width="10.28515625" customWidth="1"/>
    <col min="7693" max="7693" width="11" customWidth="1"/>
    <col min="7936" max="7936" width="7.5703125" customWidth="1"/>
    <col min="7937" max="7937" width="18.7109375" customWidth="1"/>
    <col min="7938" max="7938" width="29.7109375" customWidth="1"/>
    <col min="7939" max="7939" width="0" hidden="1" customWidth="1"/>
    <col min="7940" max="7940" width="14.140625" customWidth="1"/>
    <col min="7941" max="7941" width="12.5703125" customWidth="1"/>
    <col min="7942" max="7942" width="10.42578125" customWidth="1"/>
    <col min="7944" max="7944" width="11" customWidth="1"/>
    <col min="7946" max="7946" width="11.5703125" customWidth="1"/>
    <col min="7947" max="7948" width="10.28515625" customWidth="1"/>
    <col min="7949" max="7949" width="11" customWidth="1"/>
    <col min="8192" max="8192" width="7.5703125" customWidth="1"/>
    <col min="8193" max="8193" width="18.7109375" customWidth="1"/>
    <col min="8194" max="8194" width="29.7109375" customWidth="1"/>
    <col min="8195" max="8195" width="0" hidden="1" customWidth="1"/>
    <col min="8196" max="8196" width="14.140625" customWidth="1"/>
    <col min="8197" max="8197" width="12.5703125" customWidth="1"/>
    <col min="8198" max="8198" width="10.42578125" customWidth="1"/>
    <col min="8200" max="8200" width="11" customWidth="1"/>
    <col min="8202" max="8202" width="11.5703125" customWidth="1"/>
    <col min="8203" max="8204" width="10.28515625" customWidth="1"/>
    <col min="8205" max="8205" width="11" customWidth="1"/>
    <col min="8448" max="8448" width="7.5703125" customWidth="1"/>
    <col min="8449" max="8449" width="18.7109375" customWidth="1"/>
    <col min="8450" max="8450" width="29.7109375" customWidth="1"/>
    <col min="8451" max="8451" width="0" hidden="1" customWidth="1"/>
    <col min="8452" max="8452" width="14.140625" customWidth="1"/>
    <col min="8453" max="8453" width="12.5703125" customWidth="1"/>
    <col min="8454" max="8454" width="10.42578125" customWidth="1"/>
    <col min="8456" max="8456" width="11" customWidth="1"/>
    <col min="8458" max="8458" width="11.5703125" customWidth="1"/>
    <col min="8459" max="8460" width="10.28515625" customWidth="1"/>
    <col min="8461" max="8461" width="11" customWidth="1"/>
    <col min="8704" max="8704" width="7.5703125" customWidth="1"/>
    <col min="8705" max="8705" width="18.7109375" customWidth="1"/>
    <col min="8706" max="8706" width="29.7109375" customWidth="1"/>
    <col min="8707" max="8707" width="0" hidden="1" customWidth="1"/>
    <col min="8708" max="8708" width="14.140625" customWidth="1"/>
    <col min="8709" max="8709" width="12.5703125" customWidth="1"/>
    <col min="8710" max="8710" width="10.42578125" customWidth="1"/>
    <col min="8712" max="8712" width="11" customWidth="1"/>
    <col min="8714" max="8714" width="11.5703125" customWidth="1"/>
    <col min="8715" max="8716" width="10.28515625" customWidth="1"/>
    <col min="8717" max="8717" width="11" customWidth="1"/>
    <col min="8960" max="8960" width="7.5703125" customWidth="1"/>
    <col min="8961" max="8961" width="18.7109375" customWidth="1"/>
    <col min="8962" max="8962" width="29.7109375" customWidth="1"/>
    <col min="8963" max="8963" width="0" hidden="1" customWidth="1"/>
    <col min="8964" max="8964" width="14.140625" customWidth="1"/>
    <col min="8965" max="8965" width="12.5703125" customWidth="1"/>
    <col min="8966" max="8966" width="10.42578125" customWidth="1"/>
    <col min="8968" max="8968" width="11" customWidth="1"/>
    <col min="8970" max="8970" width="11.5703125" customWidth="1"/>
    <col min="8971" max="8972" width="10.28515625" customWidth="1"/>
    <col min="8973" max="8973" width="11" customWidth="1"/>
    <col min="9216" max="9216" width="7.5703125" customWidth="1"/>
    <col min="9217" max="9217" width="18.7109375" customWidth="1"/>
    <col min="9218" max="9218" width="29.7109375" customWidth="1"/>
    <col min="9219" max="9219" width="0" hidden="1" customWidth="1"/>
    <col min="9220" max="9220" width="14.140625" customWidth="1"/>
    <col min="9221" max="9221" width="12.5703125" customWidth="1"/>
    <col min="9222" max="9222" width="10.42578125" customWidth="1"/>
    <col min="9224" max="9224" width="11" customWidth="1"/>
    <col min="9226" max="9226" width="11.5703125" customWidth="1"/>
    <col min="9227" max="9228" width="10.28515625" customWidth="1"/>
    <col min="9229" max="9229" width="11" customWidth="1"/>
    <col min="9472" max="9472" width="7.5703125" customWidth="1"/>
    <col min="9473" max="9473" width="18.7109375" customWidth="1"/>
    <col min="9474" max="9474" width="29.7109375" customWidth="1"/>
    <col min="9475" max="9475" width="0" hidden="1" customWidth="1"/>
    <col min="9476" max="9476" width="14.140625" customWidth="1"/>
    <col min="9477" max="9477" width="12.5703125" customWidth="1"/>
    <col min="9478" max="9478" width="10.42578125" customWidth="1"/>
    <col min="9480" max="9480" width="11" customWidth="1"/>
    <col min="9482" max="9482" width="11.5703125" customWidth="1"/>
    <col min="9483" max="9484" width="10.28515625" customWidth="1"/>
    <col min="9485" max="9485" width="11" customWidth="1"/>
    <col min="9728" max="9728" width="7.5703125" customWidth="1"/>
    <col min="9729" max="9729" width="18.7109375" customWidth="1"/>
    <col min="9730" max="9730" width="29.7109375" customWidth="1"/>
    <col min="9731" max="9731" width="0" hidden="1" customWidth="1"/>
    <col min="9732" max="9732" width="14.140625" customWidth="1"/>
    <col min="9733" max="9733" width="12.5703125" customWidth="1"/>
    <col min="9734" max="9734" width="10.42578125" customWidth="1"/>
    <col min="9736" max="9736" width="11" customWidth="1"/>
    <col min="9738" max="9738" width="11.5703125" customWidth="1"/>
    <col min="9739" max="9740" width="10.28515625" customWidth="1"/>
    <col min="9741" max="9741" width="11" customWidth="1"/>
    <col min="9984" max="9984" width="7.5703125" customWidth="1"/>
    <col min="9985" max="9985" width="18.7109375" customWidth="1"/>
    <col min="9986" max="9986" width="29.7109375" customWidth="1"/>
    <col min="9987" max="9987" width="0" hidden="1" customWidth="1"/>
    <col min="9988" max="9988" width="14.140625" customWidth="1"/>
    <col min="9989" max="9989" width="12.5703125" customWidth="1"/>
    <col min="9990" max="9990" width="10.42578125" customWidth="1"/>
    <col min="9992" max="9992" width="11" customWidth="1"/>
    <col min="9994" max="9994" width="11.5703125" customWidth="1"/>
    <col min="9995" max="9996" width="10.28515625" customWidth="1"/>
    <col min="9997" max="9997" width="11" customWidth="1"/>
    <col min="10240" max="10240" width="7.5703125" customWidth="1"/>
    <col min="10241" max="10241" width="18.7109375" customWidth="1"/>
    <col min="10242" max="10242" width="29.7109375" customWidth="1"/>
    <col min="10243" max="10243" width="0" hidden="1" customWidth="1"/>
    <col min="10244" max="10244" width="14.140625" customWidth="1"/>
    <col min="10245" max="10245" width="12.5703125" customWidth="1"/>
    <col min="10246" max="10246" width="10.42578125" customWidth="1"/>
    <col min="10248" max="10248" width="11" customWidth="1"/>
    <col min="10250" max="10250" width="11.5703125" customWidth="1"/>
    <col min="10251" max="10252" width="10.28515625" customWidth="1"/>
    <col min="10253" max="10253" width="11" customWidth="1"/>
    <col min="10496" max="10496" width="7.5703125" customWidth="1"/>
    <col min="10497" max="10497" width="18.7109375" customWidth="1"/>
    <col min="10498" max="10498" width="29.7109375" customWidth="1"/>
    <col min="10499" max="10499" width="0" hidden="1" customWidth="1"/>
    <col min="10500" max="10500" width="14.140625" customWidth="1"/>
    <col min="10501" max="10501" width="12.5703125" customWidth="1"/>
    <col min="10502" max="10502" width="10.42578125" customWidth="1"/>
    <col min="10504" max="10504" width="11" customWidth="1"/>
    <col min="10506" max="10506" width="11.5703125" customWidth="1"/>
    <col min="10507" max="10508" width="10.28515625" customWidth="1"/>
    <col min="10509" max="10509" width="11" customWidth="1"/>
    <col min="10752" max="10752" width="7.5703125" customWidth="1"/>
    <col min="10753" max="10753" width="18.7109375" customWidth="1"/>
    <col min="10754" max="10754" width="29.7109375" customWidth="1"/>
    <col min="10755" max="10755" width="0" hidden="1" customWidth="1"/>
    <col min="10756" max="10756" width="14.140625" customWidth="1"/>
    <col min="10757" max="10757" width="12.5703125" customWidth="1"/>
    <col min="10758" max="10758" width="10.42578125" customWidth="1"/>
    <col min="10760" max="10760" width="11" customWidth="1"/>
    <col min="10762" max="10762" width="11.5703125" customWidth="1"/>
    <col min="10763" max="10764" width="10.28515625" customWidth="1"/>
    <col min="10765" max="10765" width="11" customWidth="1"/>
    <col min="11008" max="11008" width="7.5703125" customWidth="1"/>
    <col min="11009" max="11009" width="18.7109375" customWidth="1"/>
    <col min="11010" max="11010" width="29.7109375" customWidth="1"/>
    <col min="11011" max="11011" width="0" hidden="1" customWidth="1"/>
    <col min="11012" max="11012" width="14.140625" customWidth="1"/>
    <col min="11013" max="11013" width="12.5703125" customWidth="1"/>
    <col min="11014" max="11014" width="10.42578125" customWidth="1"/>
    <col min="11016" max="11016" width="11" customWidth="1"/>
    <col min="11018" max="11018" width="11.5703125" customWidth="1"/>
    <col min="11019" max="11020" width="10.28515625" customWidth="1"/>
    <col min="11021" max="11021" width="11" customWidth="1"/>
    <col min="11264" max="11264" width="7.5703125" customWidth="1"/>
    <col min="11265" max="11265" width="18.7109375" customWidth="1"/>
    <col min="11266" max="11266" width="29.7109375" customWidth="1"/>
    <col min="11267" max="11267" width="0" hidden="1" customWidth="1"/>
    <col min="11268" max="11268" width="14.140625" customWidth="1"/>
    <col min="11269" max="11269" width="12.5703125" customWidth="1"/>
    <col min="11270" max="11270" width="10.42578125" customWidth="1"/>
    <col min="11272" max="11272" width="11" customWidth="1"/>
    <col min="11274" max="11274" width="11.5703125" customWidth="1"/>
    <col min="11275" max="11276" width="10.28515625" customWidth="1"/>
    <col min="11277" max="11277" width="11" customWidth="1"/>
    <col min="11520" max="11520" width="7.5703125" customWidth="1"/>
    <col min="11521" max="11521" width="18.7109375" customWidth="1"/>
    <col min="11522" max="11522" width="29.7109375" customWidth="1"/>
    <col min="11523" max="11523" width="0" hidden="1" customWidth="1"/>
    <col min="11524" max="11524" width="14.140625" customWidth="1"/>
    <col min="11525" max="11525" width="12.5703125" customWidth="1"/>
    <col min="11526" max="11526" width="10.42578125" customWidth="1"/>
    <col min="11528" max="11528" width="11" customWidth="1"/>
    <col min="11530" max="11530" width="11.5703125" customWidth="1"/>
    <col min="11531" max="11532" width="10.28515625" customWidth="1"/>
    <col min="11533" max="11533" width="11" customWidth="1"/>
    <col min="11776" max="11776" width="7.5703125" customWidth="1"/>
    <col min="11777" max="11777" width="18.7109375" customWidth="1"/>
    <col min="11778" max="11778" width="29.7109375" customWidth="1"/>
    <col min="11779" max="11779" width="0" hidden="1" customWidth="1"/>
    <col min="11780" max="11780" width="14.140625" customWidth="1"/>
    <col min="11781" max="11781" width="12.5703125" customWidth="1"/>
    <col min="11782" max="11782" width="10.42578125" customWidth="1"/>
    <col min="11784" max="11784" width="11" customWidth="1"/>
    <col min="11786" max="11786" width="11.5703125" customWidth="1"/>
    <col min="11787" max="11788" width="10.28515625" customWidth="1"/>
    <col min="11789" max="11789" width="11" customWidth="1"/>
    <col min="12032" max="12032" width="7.5703125" customWidth="1"/>
    <col min="12033" max="12033" width="18.7109375" customWidth="1"/>
    <col min="12034" max="12034" width="29.7109375" customWidth="1"/>
    <col min="12035" max="12035" width="0" hidden="1" customWidth="1"/>
    <col min="12036" max="12036" width="14.140625" customWidth="1"/>
    <col min="12037" max="12037" width="12.5703125" customWidth="1"/>
    <col min="12038" max="12038" width="10.42578125" customWidth="1"/>
    <col min="12040" max="12040" width="11" customWidth="1"/>
    <col min="12042" max="12042" width="11.5703125" customWidth="1"/>
    <col min="12043" max="12044" width="10.28515625" customWidth="1"/>
    <col min="12045" max="12045" width="11" customWidth="1"/>
    <col min="12288" max="12288" width="7.5703125" customWidth="1"/>
    <col min="12289" max="12289" width="18.7109375" customWidth="1"/>
    <col min="12290" max="12290" width="29.7109375" customWidth="1"/>
    <col min="12291" max="12291" width="0" hidden="1" customWidth="1"/>
    <col min="12292" max="12292" width="14.140625" customWidth="1"/>
    <col min="12293" max="12293" width="12.5703125" customWidth="1"/>
    <col min="12294" max="12294" width="10.42578125" customWidth="1"/>
    <col min="12296" max="12296" width="11" customWidth="1"/>
    <col min="12298" max="12298" width="11.5703125" customWidth="1"/>
    <col min="12299" max="12300" width="10.28515625" customWidth="1"/>
    <col min="12301" max="12301" width="11" customWidth="1"/>
    <col min="12544" max="12544" width="7.5703125" customWidth="1"/>
    <col min="12545" max="12545" width="18.7109375" customWidth="1"/>
    <col min="12546" max="12546" width="29.7109375" customWidth="1"/>
    <col min="12547" max="12547" width="0" hidden="1" customWidth="1"/>
    <col min="12548" max="12548" width="14.140625" customWidth="1"/>
    <col min="12549" max="12549" width="12.5703125" customWidth="1"/>
    <col min="12550" max="12550" width="10.42578125" customWidth="1"/>
    <col min="12552" max="12552" width="11" customWidth="1"/>
    <col min="12554" max="12554" width="11.5703125" customWidth="1"/>
    <col min="12555" max="12556" width="10.28515625" customWidth="1"/>
    <col min="12557" max="12557" width="11" customWidth="1"/>
    <col min="12800" max="12800" width="7.5703125" customWidth="1"/>
    <col min="12801" max="12801" width="18.7109375" customWidth="1"/>
    <col min="12802" max="12802" width="29.7109375" customWidth="1"/>
    <col min="12803" max="12803" width="0" hidden="1" customWidth="1"/>
    <col min="12804" max="12804" width="14.140625" customWidth="1"/>
    <col min="12805" max="12805" width="12.5703125" customWidth="1"/>
    <col min="12806" max="12806" width="10.42578125" customWidth="1"/>
    <col min="12808" max="12808" width="11" customWidth="1"/>
    <col min="12810" max="12810" width="11.5703125" customWidth="1"/>
    <col min="12811" max="12812" width="10.28515625" customWidth="1"/>
    <col min="12813" max="12813" width="11" customWidth="1"/>
    <col min="13056" max="13056" width="7.5703125" customWidth="1"/>
    <col min="13057" max="13057" width="18.7109375" customWidth="1"/>
    <col min="13058" max="13058" width="29.7109375" customWidth="1"/>
    <col min="13059" max="13059" width="0" hidden="1" customWidth="1"/>
    <col min="13060" max="13060" width="14.140625" customWidth="1"/>
    <col min="13061" max="13061" width="12.5703125" customWidth="1"/>
    <col min="13062" max="13062" width="10.42578125" customWidth="1"/>
    <col min="13064" max="13064" width="11" customWidth="1"/>
    <col min="13066" max="13066" width="11.5703125" customWidth="1"/>
    <col min="13067" max="13068" width="10.28515625" customWidth="1"/>
    <col min="13069" max="13069" width="11" customWidth="1"/>
    <col min="13312" max="13312" width="7.5703125" customWidth="1"/>
    <col min="13313" max="13313" width="18.7109375" customWidth="1"/>
    <col min="13314" max="13314" width="29.7109375" customWidth="1"/>
    <col min="13315" max="13315" width="0" hidden="1" customWidth="1"/>
    <col min="13316" max="13316" width="14.140625" customWidth="1"/>
    <col min="13317" max="13317" width="12.5703125" customWidth="1"/>
    <col min="13318" max="13318" width="10.42578125" customWidth="1"/>
    <col min="13320" max="13320" width="11" customWidth="1"/>
    <col min="13322" max="13322" width="11.5703125" customWidth="1"/>
    <col min="13323" max="13324" width="10.28515625" customWidth="1"/>
    <col min="13325" max="13325" width="11" customWidth="1"/>
    <col min="13568" max="13568" width="7.5703125" customWidth="1"/>
    <col min="13569" max="13569" width="18.7109375" customWidth="1"/>
    <col min="13570" max="13570" width="29.7109375" customWidth="1"/>
    <col min="13571" max="13571" width="0" hidden="1" customWidth="1"/>
    <col min="13572" max="13572" width="14.140625" customWidth="1"/>
    <col min="13573" max="13573" width="12.5703125" customWidth="1"/>
    <col min="13574" max="13574" width="10.42578125" customWidth="1"/>
    <col min="13576" max="13576" width="11" customWidth="1"/>
    <col min="13578" max="13578" width="11.5703125" customWidth="1"/>
    <col min="13579" max="13580" width="10.28515625" customWidth="1"/>
    <col min="13581" max="13581" width="11" customWidth="1"/>
    <col min="13824" max="13824" width="7.5703125" customWidth="1"/>
    <col min="13825" max="13825" width="18.7109375" customWidth="1"/>
    <col min="13826" max="13826" width="29.7109375" customWidth="1"/>
    <col min="13827" max="13827" width="0" hidden="1" customWidth="1"/>
    <col min="13828" max="13828" width="14.140625" customWidth="1"/>
    <col min="13829" max="13829" width="12.5703125" customWidth="1"/>
    <col min="13830" max="13830" width="10.42578125" customWidth="1"/>
    <col min="13832" max="13832" width="11" customWidth="1"/>
    <col min="13834" max="13834" width="11.5703125" customWidth="1"/>
    <col min="13835" max="13836" width="10.28515625" customWidth="1"/>
    <col min="13837" max="13837" width="11" customWidth="1"/>
    <col min="14080" max="14080" width="7.5703125" customWidth="1"/>
    <col min="14081" max="14081" width="18.7109375" customWidth="1"/>
    <col min="14082" max="14082" width="29.7109375" customWidth="1"/>
    <col min="14083" max="14083" width="0" hidden="1" customWidth="1"/>
    <col min="14084" max="14084" width="14.140625" customWidth="1"/>
    <col min="14085" max="14085" width="12.5703125" customWidth="1"/>
    <col min="14086" max="14086" width="10.42578125" customWidth="1"/>
    <col min="14088" max="14088" width="11" customWidth="1"/>
    <col min="14090" max="14090" width="11.5703125" customWidth="1"/>
    <col min="14091" max="14092" width="10.28515625" customWidth="1"/>
    <col min="14093" max="14093" width="11" customWidth="1"/>
    <col min="14336" max="14336" width="7.5703125" customWidth="1"/>
    <col min="14337" max="14337" width="18.7109375" customWidth="1"/>
    <col min="14338" max="14338" width="29.7109375" customWidth="1"/>
    <col min="14339" max="14339" width="0" hidden="1" customWidth="1"/>
    <col min="14340" max="14340" width="14.140625" customWidth="1"/>
    <col min="14341" max="14341" width="12.5703125" customWidth="1"/>
    <col min="14342" max="14342" width="10.42578125" customWidth="1"/>
    <col min="14344" max="14344" width="11" customWidth="1"/>
    <col min="14346" max="14346" width="11.5703125" customWidth="1"/>
    <col min="14347" max="14348" width="10.28515625" customWidth="1"/>
    <col min="14349" max="14349" width="11" customWidth="1"/>
    <col min="14592" max="14592" width="7.5703125" customWidth="1"/>
    <col min="14593" max="14593" width="18.7109375" customWidth="1"/>
    <col min="14594" max="14594" width="29.7109375" customWidth="1"/>
    <col min="14595" max="14595" width="0" hidden="1" customWidth="1"/>
    <col min="14596" max="14596" width="14.140625" customWidth="1"/>
    <col min="14597" max="14597" width="12.5703125" customWidth="1"/>
    <col min="14598" max="14598" width="10.42578125" customWidth="1"/>
    <col min="14600" max="14600" width="11" customWidth="1"/>
    <col min="14602" max="14602" width="11.5703125" customWidth="1"/>
    <col min="14603" max="14604" width="10.28515625" customWidth="1"/>
    <col min="14605" max="14605" width="11" customWidth="1"/>
    <col min="14848" max="14848" width="7.5703125" customWidth="1"/>
    <col min="14849" max="14849" width="18.7109375" customWidth="1"/>
    <col min="14850" max="14850" width="29.7109375" customWidth="1"/>
    <col min="14851" max="14851" width="0" hidden="1" customWidth="1"/>
    <col min="14852" max="14852" width="14.140625" customWidth="1"/>
    <col min="14853" max="14853" width="12.5703125" customWidth="1"/>
    <col min="14854" max="14854" width="10.42578125" customWidth="1"/>
    <col min="14856" max="14856" width="11" customWidth="1"/>
    <col min="14858" max="14858" width="11.5703125" customWidth="1"/>
    <col min="14859" max="14860" width="10.28515625" customWidth="1"/>
    <col min="14861" max="14861" width="11" customWidth="1"/>
    <col min="15104" max="15104" width="7.5703125" customWidth="1"/>
    <col min="15105" max="15105" width="18.7109375" customWidth="1"/>
    <col min="15106" max="15106" width="29.7109375" customWidth="1"/>
    <col min="15107" max="15107" width="0" hidden="1" customWidth="1"/>
    <col min="15108" max="15108" width="14.140625" customWidth="1"/>
    <col min="15109" max="15109" width="12.5703125" customWidth="1"/>
    <col min="15110" max="15110" width="10.42578125" customWidth="1"/>
    <col min="15112" max="15112" width="11" customWidth="1"/>
    <col min="15114" max="15114" width="11.5703125" customWidth="1"/>
    <col min="15115" max="15116" width="10.28515625" customWidth="1"/>
    <col min="15117" max="15117" width="11" customWidth="1"/>
    <col min="15360" max="15360" width="7.5703125" customWidth="1"/>
    <col min="15361" max="15361" width="18.7109375" customWidth="1"/>
    <col min="15362" max="15362" width="29.7109375" customWidth="1"/>
    <col min="15363" max="15363" width="0" hidden="1" customWidth="1"/>
    <col min="15364" max="15364" width="14.140625" customWidth="1"/>
    <col min="15365" max="15365" width="12.5703125" customWidth="1"/>
    <col min="15366" max="15366" width="10.42578125" customWidth="1"/>
    <col min="15368" max="15368" width="11" customWidth="1"/>
    <col min="15370" max="15370" width="11.5703125" customWidth="1"/>
    <col min="15371" max="15372" width="10.28515625" customWidth="1"/>
    <col min="15373" max="15373" width="11" customWidth="1"/>
    <col min="15616" max="15616" width="7.5703125" customWidth="1"/>
    <col min="15617" max="15617" width="18.7109375" customWidth="1"/>
    <col min="15618" max="15618" width="29.7109375" customWidth="1"/>
    <col min="15619" max="15619" width="0" hidden="1" customWidth="1"/>
    <col min="15620" max="15620" width="14.140625" customWidth="1"/>
    <col min="15621" max="15621" width="12.5703125" customWidth="1"/>
    <col min="15622" max="15622" width="10.42578125" customWidth="1"/>
    <col min="15624" max="15624" width="11" customWidth="1"/>
    <col min="15626" max="15626" width="11.5703125" customWidth="1"/>
    <col min="15627" max="15628" width="10.28515625" customWidth="1"/>
    <col min="15629" max="15629" width="11" customWidth="1"/>
    <col min="15872" max="15872" width="7.5703125" customWidth="1"/>
    <col min="15873" max="15873" width="18.7109375" customWidth="1"/>
    <col min="15874" max="15874" width="29.7109375" customWidth="1"/>
    <col min="15875" max="15875" width="0" hidden="1" customWidth="1"/>
    <col min="15876" max="15876" width="14.140625" customWidth="1"/>
    <col min="15877" max="15877" width="12.5703125" customWidth="1"/>
    <col min="15878" max="15878" width="10.42578125" customWidth="1"/>
    <col min="15880" max="15880" width="11" customWidth="1"/>
    <col min="15882" max="15882" width="11.5703125" customWidth="1"/>
    <col min="15883" max="15884" width="10.28515625" customWidth="1"/>
    <col min="15885" max="15885" width="11" customWidth="1"/>
    <col min="16128" max="16128" width="7.5703125" customWidth="1"/>
    <col min="16129" max="16129" width="18.7109375" customWidth="1"/>
    <col min="16130" max="16130" width="29.7109375" customWidth="1"/>
    <col min="16131" max="16131" width="0" hidden="1" customWidth="1"/>
    <col min="16132" max="16132" width="14.140625" customWidth="1"/>
    <col min="16133" max="16133" width="12.5703125" customWidth="1"/>
    <col min="16134" max="16134" width="10.42578125" customWidth="1"/>
    <col min="16136" max="16136" width="11" customWidth="1"/>
    <col min="16138" max="16138" width="11.5703125" customWidth="1"/>
    <col min="16139" max="16140" width="10.28515625" customWidth="1"/>
    <col min="16141" max="16141" width="11" customWidth="1"/>
  </cols>
  <sheetData>
    <row r="1" spans="1:13" ht="18.75" x14ac:dyDescent="0.3">
      <c r="B1" s="1"/>
      <c r="C1" s="1"/>
      <c r="D1" s="98" t="s">
        <v>0</v>
      </c>
      <c r="E1" s="99"/>
      <c r="F1" s="99"/>
      <c r="G1" s="99"/>
      <c r="H1" s="99"/>
      <c r="I1" s="99"/>
      <c r="J1" s="99"/>
      <c r="K1" s="2"/>
      <c r="L1" s="2"/>
      <c r="M1" s="1"/>
    </row>
    <row r="2" spans="1:13" x14ac:dyDescent="0.25">
      <c r="B2" s="100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x14ac:dyDescent="0.25"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x14ac:dyDescent="0.25">
      <c r="B4" s="3"/>
      <c r="C4" s="3"/>
      <c r="D4" s="102" t="s">
        <v>167</v>
      </c>
      <c r="E4" s="102"/>
      <c r="F4" s="102"/>
      <c r="G4" s="102"/>
      <c r="H4" s="102"/>
      <c r="I4" s="102"/>
      <c r="J4" s="102"/>
      <c r="K4" s="3"/>
      <c r="L4" s="3"/>
      <c r="M4" s="3"/>
    </row>
    <row r="5" spans="1:13" x14ac:dyDescent="0.25">
      <c r="A5" s="4"/>
    </row>
    <row r="6" spans="1:13" ht="39" x14ac:dyDescent="0.25">
      <c r="A6" s="5" t="s">
        <v>3</v>
      </c>
      <c r="B6" s="6" t="s">
        <v>5</v>
      </c>
      <c r="C6" s="6" t="s">
        <v>4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7" t="s">
        <v>12</v>
      </c>
      <c r="K6" s="7" t="s">
        <v>13</v>
      </c>
      <c r="L6" s="7" t="s">
        <v>14</v>
      </c>
      <c r="M6" s="6" t="s">
        <v>15</v>
      </c>
    </row>
    <row r="7" spans="1:13" x14ac:dyDescent="0.25">
      <c r="A7" s="8">
        <v>1</v>
      </c>
      <c r="B7" s="8">
        <v>3</v>
      </c>
      <c r="C7" s="8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  <c r="K7" s="8">
        <v>12</v>
      </c>
      <c r="L7" s="8">
        <v>13</v>
      </c>
      <c r="M7" s="8">
        <v>14</v>
      </c>
    </row>
    <row r="8" spans="1:13" s="16" customFormat="1" x14ac:dyDescent="0.25">
      <c r="A8" s="9">
        <v>1</v>
      </c>
      <c r="B8" s="11" t="s">
        <v>16</v>
      </c>
      <c r="C8" s="10"/>
      <c r="D8" s="12" t="s">
        <v>17</v>
      </c>
      <c r="E8" s="10">
        <v>13.7</v>
      </c>
      <c r="F8" s="13" t="s">
        <v>18</v>
      </c>
      <c r="G8" s="13" t="s">
        <v>19</v>
      </c>
      <c r="H8" s="14">
        <v>5.42</v>
      </c>
      <c r="I8" s="12">
        <v>17697</v>
      </c>
      <c r="J8" s="10">
        <v>1.5</v>
      </c>
      <c r="K8" s="10">
        <v>17697</v>
      </c>
      <c r="L8" s="14">
        <f>H8*I8*J8+17697+8849</f>
        <v>170422.61000000002</v>
      </c>
      <c r="M8" s="15">
        <f>L8</f>
        <v>170422.61000000002</v>
      </c>
    </row>
    <row r="9" spans="1:13" s="16" customFormat="1" x14ac:dyDescent="0.25">
      <c r="A9" s="9">
        <v>2</v>
      </c>
      <c r="B9" s="11" t="s">
        <v>16</v>
      </c>
      <c r="C9" s="10"/>
      <c r="D9" s="12" t="s">
        <v>20</v>
      </c>
      <c r="E9" s="10">
        <v>21.4</v>
      </c>
      <c r="F9" s="13" t="s">
        <v>18</v>
      </c>
      <c r="G9" s="13" t="s">
        <v>21</v>
      </c>
      <c r="H9" s="14">
        <v>7</v>
      </c>
      <c r="I9" s="12">
        <v>17697</v>
      </c>
      <c r="J9" s="10">
        <v>1</v>
      </c>
      <c r="K9" s="10">
        <v>17697</v>
      </c>
      <c r="L9" s="14">
        <f t="shared" ref="L9" si="0">H9*I9*J9+K9</f>
        <v>141576</v>
      </c>
      <c r="M9" s="15">
        <f t="shared" ref="M9:M21" si="1">L9</f>
        <v>141576</v>
      </c>
    </row>
    <row r="10" spans="1:13" s="16" customFormat="1" x14ac:dyDescent="0.25">
      <c r="A10" s="9">
        <v>3</v>
      </c>
      <c r="B10" s="11" t="s">
        <v>16</v>
      </c>
      <c r="C10" s="10"/>
      <c r="D10" s="12" t="s">
        <v>20</v>
      </c>
      <c r="E10" s="10">
        <v>35.6</v>
      </c>
      <c r="F10" s="13" t="s">
        <v>18</v>
      </c>
      <c r="G10" s="13" t="s">
        <v>21</v>
      </c>
      <c r="H10" s="14">
        <v>7.09</v>
      </c>
      <c r="I10" s="12">
        <v>17697</v>
      </c>
      <c r="J10" s="10">
        <v>1.5</v>
      </c>
      <c r="K10" s="10">
        <v>17697</v>
      </c>
      <c r="L10" s="14">
        <f>H10*I10*J10+K10+8849</f>
        <v>214753.595</v>
      </c>
      <c r="M10" s="15">
        <f t="shared" si="1"/>
        <v>214753.595</v>
      </c>
    </row>
    <row r="11" spans="1:13" s="16" customFormat="1" x14ac:dyDescent="0.25">
      <c r="A11" s="9">
        <v>4</v>
      </c>
      <c r="B11" s="11" t="s">
        <v>16</v>
      </c>
      <c r="C11" s="10"/>
      <c r="D11" s="12" t="s">
        <v>17</v>
      </c>
      <c r="E11" s="10" t="s">
        <v>22</v>
      </c>
      <c r="F11" s="13" t="s">
        <v>18</v>
      </c>
      <c r="G11" s="13" t="s">
        <v>19</v>
      </c>
      <c r="H11" s="14">
        <v>4.9800000000000004</v>
      </c>
      <c r="I11" s="12">
        <v>17697</v>
      </c>
      <c r="J11" s="10">
        <v>1</v>
      </c>
      <c r="K11" s="10">
        <v>17697</v>
      </c>
      <c r="L11" s="14">
        <f>(H11*I11+K11)*J11</f>
        <v>105828.06000000001</v>
      </c>
      <c r="M11" s="15">
        <f t="shared" si="1"/>
        <v>105828.06000000001</v>
      </c>
    </row>
    <row r="12" spans="1:13" s="16" customFormat="1" x14ac:dyDescent="0.25">
      <c r="A12" s="9">
        <v>5</v>
      </c>
      <c r="B12" s="11" t="s">
        <v>16</v>
      </c>
      <c r="C12" s="10"/>
      <c r="D12" s="12" t="s">
        <v>20</v>
      </c>
      <c r="E12" s="10">
        <v>30.2</v>
      </c>
      <c r="F12" s="13" t="s">
        <v>18</v>
      </c>
      <c r="G12" s="13" t="s">
        <v>21</v>
      </c>
      <c r="H12" s="14">
        <v>7.09</v>
      </c>
      <c r="I12" s="12">
        <v>17697</v>
      </c>
      <c r="J12" s="10">
        <v>1</v>
      </c>
      <c r="K12" s="10">
        <v>17697</v>
      </c>
      <c r="L12" s="14">
        <f t="shared" ref="L12:L21" si="2">(H12*I12+K12)*J12</f>
        <v>143168.72999999998</v>
      </c>
      <c r="M12" s="15">
        <f t="shared" si="1"/>
        <v>143168.72999999998</v>
      </c>
    </row>
    <row r="13" spans="1:13" s="16" customFormat="1" x14ac:dyDescent="0.25">
      <c r="A13" s="9">
        <v>6</v>
      </c>
      <c r="B13" s="11" t="s">
        <v>16</v>
      </c>
      <c r="C13" s="10"/>
      <c r="D13" s="12" t="s">
        <v>17</v>
      </c>
      <c r="E13" s="10">
        <v>5.2</v>
      </c>
      <c r="F13" s="13" t="s">
        <v>18</v>
      </c>
      <c r="G13" s="13" t="s">
        <v>19</v>
      </c>
      <c r="H13" s="14">
        <v>5.24</v>
      </c>
      <c r="I13" s="12">
        <v>17697</v>
      </c>
      <c r="J13" s="10">
        <v>1</v>
      </c>
      <c r="K13" s="10">
        <v>17697</v>
      </c>
      <c r="L13" s="14">
        <f t="shared" si="2"/>
        <v>110429.28</v>
      </c>
      <c r="M13" s="15">
        <f t="shared" si="1"/>
        <v>110429.28</v>
      </c>
    </row>
    <row r="14" spans="1:13" s="16" customFormat="1" x14ac:dyDescent="0.25">
      <c r="A14" s="9">
        <v>7</v>
      </c>
      <c r="B14" s="11" t="s">
        <v>16</v>
      </c>
      <c r="C14" s="10"/>
      <c r="D14" s="12" t="s">
        <v>17</v>
      </c>
      <c r="E14" s="10">
        <v>5</v>
      </c>
      <c r="F14" s="13" t="s">
        <v>18</v>
      </c>
      <c r="G14" s="13" t="s">
        <v>19</v>
      </c>
      <c r="H14" s="14">
        <v>5.24</v>
      </c>
      <c r="I14" s="12">
        <v>17697</v>
      </c>
      <c r="J14" s="10">
        <v>1</v>
      </c>
      <c r="K14" s="10">
        <v>17697</v>
      </c>
      <c r="L14" s="14">
        <f t="shared" si="2"/>
        <v>110429.28</v>
      </c>
      <c r="M14" s="15">
        <f t="shared" si="1"/>
        <v>110429.28</v>
      </c>
    </row>
    <row r="15" spans="1:13" s="16" customFormat="1" x14ac:dyDescent="0.25">
      <c r="A15" s="9">
        <v>8</v>
      </c>
      <c r="B15" s="11" t="s">
        <v>16</v>
      </c>
      <c r="C15" s="17"/>
      <c r="D15" s="12" t="s">
        <v>20</v>
      </c>
      <c r="E15" s="10">
        <v>23.6</v>
      </c>
      <c r="F15" s="13" t="s">
        <v>18</v>
      </c>
      <c r="G15" s="13" t="s">
        <v>21</v>
      </c>
      <c r="H15" s="14">
        <v>7</v>
      </c>
      <c r="I15" s="12">
        <v>17697</v>
      </c>
      <c r="J15" s="10">
        <v>1</v>
      </c>
      <c r="K15" s="10">
        <v>17697</v>
      </c>
      <c r="L15" s="14">
        <f t="shared" si="2"/>
        <v>141576</v>
      </c>
      <c r="M15" s="15">
        <f t="shared" si="1"/>
        <v>141576</v>
      </c>
    </row>
    <row r="16" spans="1:13" s="16" customFormat="1" x14ac:dyDescent="0.25">
      <c r="A16" s="9">
        <v>9</v>
      </c>
      <c r="B16" s="11" t="s">
        <v>16</v>
      </c>
      <c r="C16" s="17"/>
      <c r="D16" s="12" t="s">
        <v>20</v>
      </c>
      <c r="E16" s="10">
        <v>2.9</v>
      </c>
      <c r="F16" s="13" t="s">
        <v>18</v>
      </c>
      <c r="G16" s="13" t="s">
        <v>21</v>
      </c>
      <c r="H16" s="14">
        <v>6.29</v>
      </c>
      <c r="I16" s="12">
        <v>17697</v>
      </c>
      <c r="J16" s="10">
        <v>1</v>
      </c>
      <c r="K16" s="10">
        <v>17697</v>
      </c>
      <c r="L16" s="14">
        <f t="shared" si="2"/>
        <v>129011.13</v>
      </c>
      <c r="M16" s="15">
        <f t="shared" si="1"/>
        <v>129011.13</v>
      </c>
    </row>
    <row r="17" spans="1:13" s="16" customFormat="1" x14ac:dyDescent="0.25">
      <c r="A17" s="9">
        <v>10</v>
      </c>
      <c r="B17" s="11" t="s">
        <v>16</v>
      </c>
      <c r="C17" s="17"/>
      <c r="D17" s="12" t="s">
        <v>20</v>
      </c>
      <c r="E17" s="10">
        <v>10.4</v>
      </c>
      <c r="F17" s="13" t="s">
        <v>18</v>
      </c>
      <c r="G17" s="13" t="s">
        <v>21</v>
      </c>
      <c r="H17" s="14">
        <v>6.57</v>
      </c>
      <c r="I17" s="12">
        <v>17697</v>
      </c>
      <c r="J17" s="10">
        <v>1</v>
      </c>
      <c r="K17" s="10">
        <v>17697</v>
      </c>
      <c r="L17" s="14">
        <f t="shared" si="2"/>
        <v>133966.29</v>
      </c>
      <c r="M17" s="15">
        <f t="shared" si="1"/>
        <v>133966.29</v>
      </c>
    </row>
    <row r="18" spans="1:13" s="16" customFormat="1" x14ac:dyDescent="0.25">
      <c r="A18" s="9">
        <v>11</v>
      </c>
      <c r="B18" s="18" t="s">
        <v>16</v>
      </c>
      <c r="C18" s="17"/>
      <c r="D18" s="12" t="s">
        <v>20</v>
      </c>
      <c r="E18" s="10">
        <v>21.7</v>
      </c>
      <c r="F18" s="13" t="s">
        <v>18</v>
      </c>
      <c r="G18" s="13" t="s">
        <v>21</v>
      </c>
      <c r="H18" s="14">
        <v>7</v>
      </c>
      <c r="I18" s="12">
        <v>17697</v>
      </c>
      <c r="J18" s="10">
        <v>1</v>
      </c>
      <c r="K18" s="10">
        <v>17697</v>
      </c>
      <c r="L18" s="14">
        <f t="shared" si="2"/>
        <v>141576</v>
      </c>
      <c r="M18" s="15">
        <f t="shared" si="1"/>
        <v>141576</v>
      </c>
    </row>
    <row r="19" spans="1:13" s="16" customFormat="1" x14ac:dyDescent="0.25">
      <c r="A19" s="9">
        <v>12</v>
      </c>
      <c r="B19" s="11" t="s">
        <v>16</v>
      </c>
      <c r="C19" s="10"/>
      <c r="D19" s="12" t="s">
        <v>23</v>
      </c>
      <c r="E19" s="10">
        <v>2.8</v>
      </c>
      <c r="F19" s="10" t="s">
        <v>18</v>
      </c>
      <c r="G19" s="13" t="s">
        <v>19</v>
      </c>
      <c r="H19" s="14">
        <v>5.12</v>
      </c>
      <c r="I19" s="12">
        <v>17697</v>
      </c>
      <c r="J19" s="10">
        <v>1</v>
      </c>
      <c r="K19" s="10">
        <v>17697</v>
      </c>
      <c r="L19" s="14">
        <f t="shared" si="2"/>
        <v>108305.64</v>
      </c>
      <c r="M19" s="15">
        <f t="shared" si="1"/>
        <v>108305.64</v>
      </c>
    </row>
    <row r="20" spans="1:13" s="16" customFormat="1" x14ac:dyDescent="0.25">
      <c r="A20" s="9">
        <v>13</v>
      </c>
      <c r="B20" s="11" t="s">
        <v>16</v>
      </c>
      <c r="C20" s="10"/>
      <c r="D20" s="12" t="s">
        <v>23</v>
      </c>
      <c r="E20" s="10" t="s">
        <v>22</v>
      </c>
      <c r="F20" s="10" t="s">
        <v>18</v>
      </c>
      <c r="G20" s="13" t="s">
        <v>19</v>
      </c>
      <c r="H20" s="14">
        <v>4.9800000000000004</v>
      </c>
      <c r="I20" s="12">
        <v>17697</v>
      </c>
      <c r="J20" s="10">
        <v>1</v>
      </c>
      <c r="K20" s="10">
        <v>17697</v>
      </c>
      <c r="L20" s="14">
        <f t="shared" si="2"/>
        <v>105828.06000000001</v>
      </c>
      <c r="M20" s="15">
        <f t="shared" si="1"/>
        <v>105828.06000000001</v>
      </c>
    </row>
    <row r="21" spans="1:13" s="16" customFormat="1" x14ac:dyDescent="0.25">
      <c r="A21" s="9">
        <v>14</v>
      </c>
      <c r="B21" s="11" t="s">
        <v>16</v>
      </c>
      <c r="C21" s="10"/>
      <c r="D21" s="12" t="s">
        <v>20</v>
      </c>
      <c r="E21" s="10">
        <v>26.6</v>
      </c>
      <c r="F21" s="10" t="s">
        <v>18</v>
      </c>
      <c r="G21" s="13" t="s">
        <v>21</v>
      </c>
      <c r="H21" s="14">
        <v>7.09</v>
      </c>
      <c r="I21" s="12">
        <v>17697</v>
      </c>
      <c r="J21" s="10">
        <v>1</v>
      </c>
      <c r="K21" s="10">
        <v>17697</v>
      </c>
      <c r="L21" s="14">
        <f t="shared" si="2"/>
        <v>143168.72999999998</v>
      </c>
      <c r="M21" s="15">
        <f t="shared" si="1"/>
        <v>143168.72999999998</v>
      </c>
    </row>
    <row r="22" spans="1:13" x14ac:dyDescent="0.25">
      <c r="A22" s="19"/>
      <c r="B22" s="20" t="s">
        <v>24</v>
      </c>
      <c r="C22" s="20"/>
      <c r="D22" s="20"/>
      <c r="E22" s="20"/>
      <c r="F22" s="20"/>
      <c r="G22" s="20"/>
      <c r="H22" s="20"/>
      <c r="I22" s="20"/>
      <c r="J22" s="21">
        <f>SUM(J8:J21)</f>
        <v>15</v>
      </c>
      <c r="K22" s="21">
        <f>SUM(K8:K21)</f>
        <v>247758</v>
      </c>
      <c r="L22" s="21">
        <f>SUM(L8:L21)</f>
        <v>1900039.405</v>
      </c>
      <c r="M22" s="21">
        <f>SUM(M8:M21)</f>
        <v>1900039.405</v>
      </c>
    </row>
    <row r="23" spans="1:13" x14ac:dyDescent="0.25">
      <c r="M23" s="22"/>
    </row>
  </sheetData>
  <mergeCells count="4">
    <mergeCell ref="D1:J1"/>
    <mergeCell ref="B2:M2"/>
    <mergeCell ref="B3:M3"/>
    <mergeCell ref="D4:J4"/>
  </mergeCells>
  <pageMargins left="0.7" right="0.7" top="0.75" bottom="0.75" header="0.3" footer="0.3"/>
  <pageSetup paperSize="9" scale="63" orientation="landscape" r:id="rId1"/>
  <rowBreaks count="1" manualBreakCount="1">
    <brk id="2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view="pageBreakPreview" topLeftCell="A10" zoomScaleNormal="100" zoomScaleSheetLayoutView="100" workbookViewId="0">
      <selection activeCell="A47" sqref="A47:XFD48"/>
    </sheetView>
  </sheetViews>
  <sheetFormatPr defaultRowHeight="15" x14ac:dyDescent="0.25"/>
  <cols>
    <col min="1" max="1" width="7.5703125" customWidth="1"/>
    <col min="2" max="2" width="29.7109375" customWidth="1"/>
    <col min="3" max="3" width="0" hidden="1" customWidth="1"/>
    <col min="4" max="4" width="14.140625" customWidth="1"/>
    <col min="5" max="5" width="12.5703125" customWidth="1"/>
    <col min="6" max="6" width="10.42578125" customWidth="1"/>
    <col min="8" max="8" width="11" customWidth="1"/>
    <col min="10" max="10" width="11.5703125" customWidth="1"/>
    <col min="11" max="11" width="10.28515625" customWidth="1"/>
    <col min="12" max="12" width="11" customWidth="1"/>
    <col min="255" max="255" width="7.5703125" customWidth="1"/>
    <col min="256" max="256" width="18.7109375" customWidth="1"/>
    <col min="257" max="257" width="29.7109375" customWidth="1"/>
    <col min="258" max="258" width="0" hidden="1" customWidth="1"/>
    <col min="259" max="259" width="14.140625" customWidth="1"/>
    <col min="260" max="260" width="12.5703125" customWidth="1"/>
    <col min="261" max="261" width="10.42578125" customWidth="1"/>
    <col min="263" max="263" width="11" customWidth="1"/>
    <col min="265" max="265" width="11.5703125" customWidth="1"/>
    <col min="266" max="267" width="10.28515625" customWidth="1"/>
    <col min="268" max="268" width="11" customWidth="1"/>
    <col min="511" max="511" width="7.5703125" customWidth="1"/>
    <col min="512" max="512" width="18.7109375" customWidth="1"/>
    <col min="513" max="513" width="29.7109375" customWidth="1"/>
    <col min="514" max="514" width="0" hidden="1" customWidth="1"/>
    <col min="515" max="515" width="14.140625" customWidth="1"/>
    <col min="516" max="516" width="12.5703125" customWidth="1"/>
    <col min="517" max="517" width="10.42578125" customWidth="1"/>
    <col min="519" max="519" width="11" customWidth="1"/>
    <col min="521" max="521" width="11.5703125" customWidth="1"/>
    <col min="522" max="523" width="10.28515625" customWidth="1"/>
    <col min="524" max="524" width="11" customWidth="1"/>
    <col min="767" max="767" width="7.5703125" customWidth="1"/>
    <col min="768" max="768" width="18.7109375" customWidth="1"/>
    <col min="769" max="769" width="29.7109375" customWidth="1"/>
    <col min="770" max="770" width="0" hidden="1" customWidth="1"/>
    <col min="771" max="771" width="14.140625" customWidth="1"/>
    <col min="772" max="772" width="12.5703125" customWidth="1"/>
    <col min="773" max="773" width="10.42578125" customWidth="1"/>
    <col min="775" max="775" width="11" customWidth="1"/>
    <col min="777" max="777" width="11.5703125" customWidth="1"/>
    <col min="778" max="779" width="10.28515625" customWidth="1"/>
    <col min="780" max="780" width="11" customWidth="1"/>
    <col min="1023" max="1023" width="7.5703125" customWidth="1"/>
    <col min="1024" max="1024" width="18.7109375" customWidth="1"/>
    <col min="1025" max="1025" width="29.7109375" customWidth="1"/>
    <col min="1026" max="1026" width="0" hidden="1" customWidth="1"/>
    <col min="1027" max="1027" width="14.140625" customWidth="1"/>
    <col min="1028" max="1028" width="12.5703125" customWidth="1"/>
    <col min="1029" max="1029" width="10.42578125" customWidth="1"/>
    <col min="1031" max="1031" width="11" customWidth="1"/>
    <col min="1033" max="1033" width="11.5703125" customWidth="1"/>
    <col min="1034" max="1035" width="10.28515625" customWidth="1"/>
    <col min="1036" max="1036" width="11" customWidth="1"/>
    <col min="1279" max="1279" width="7.5703125" customWidth="1"/>
    <col min="1280" max="1280" width="18.7109375" customWidth="1"/>
    <col min="1281" max="1281" width="29.7109375" customWidth="1"/>
    <col min="1282" max="1282" width="0" hidden="1" customWidth="1"/>
    <col min="1283" max="1283" width="14.140625" customWidth="1"/>
    <col min="1284" max="1284" width="12.5703125" customWidth="1"/>
    <col min="1285" max="1285" width="10.42578125" customWidth="1"/>
    <col min="1287" max="1287" width="11" customWidth="1"/>
    <col min="1289" max="1289" width="11.5703125" customWidth="1"/>
    <col min="1290" max="1291" width="10.28515625" customWidth="1"/>
    <col min="1292" max="1292" width="11" customWidth="1"/>
    <col min="1535" max="1535" width="7.5703125" customWidth="1"/>
    <col min="1536" max="1536" width="18.7109375" customWidth="1"/>
    <col min="1537" max="1537" width="29.7109375" customWidth="1"/>
    <col min="1538" max="1538" width="0" hidden="1" customWidth="1"/>
    <col min="1539" max="1539" width="14.140625" customWidth="1"/>
    <col min="1540" max="1540" width="12.5703125" customWidth="1"/>
    <col min="1541" max="1541" width="10.42578125" customWidth="1"/>
    <col min="1543" max="1543" width="11" customWidth="1"/>
    <col min="1545" max="1545" width="11.5703125" customWidth="1"/>
    <col min="1546" max="1547" width="10.28515625" customWidth="1"/>
    <col min="1548" max="1548" width="11" customWidth="1"/>
    <col min="1791" max="1791" width="7.5703125" customWidth="1"/>
    <col min="1792" max="1792" width="18.7109375" customWidth="1"/>
    <col min="1793" max="1793" width="29.7109375" customWidth="1"/>
    <col min="1794" max="1794" width="0" hidden="1" customWidth="1"/>
    <col min="1795" max="1795" width="14.140625" customWidth="1"/>
    <col min="1796" max="1796" width="12.5703125" customWidth="1"/>
    <col min="1797" max="1797" width="10.42578125" customWidth="1"/>
    <col min="1799" max="1799" width="11" customWidth="1"/>
    <col min="1801" max="1801" width="11.5703125" customWidth="1"/>
    <col min="1802" max="1803" width="10.28515625" customWidth="1"/>
    <col min="1804" max="1804" width="11" customWidth="1"/>
    <col min="2047" max="2047" width="7.5703125" customWidth="1"/>
    <col min="2048" max="2048" width="18.7109375" customWidth="1"/>
    <col min="2049" max="2049" width="29.7109375" customWidth="1"/>
    <col min="2050" max="2050" width="0" hidden="1" customWidth="1"/>
    <col min="2051" max="2051" width="14.140625" customWidth="1"/>
    <col min="2052" max="2052" width="12.5703125" customWidth="1"/>
    <col min="2053" max="2053" width="10.42578125" customWidth="1"/>
    <col min="2055" max="2055" width="11" customWidth="1"/>
    <col min="2057" max="2057" width="11.5703125" customWidth="1"/>
    <col min="2058" max="2059" width="10.28515625" customWidth="1"/>
    <col min="2060" max="2060" width="11" customWidth="1"/>
    <col min="2303" max="2303" width="7.5703125" customWidth="1"/>
    <col min="2304" max="2304" width="18.7109375" customWidth="1"/>
    <col min="2305" max="2305" width="29.7109375" customWidth="1"/>
    <col min="2306" max="2306" width="0" hidden="1" customWidth="1"/>
    <col min="2307" max="2307" width="14.140625" customWidth="1"/>
    <col min="2308" max="2308" width="12.5703125" customWidth="1"/>
    <col min="2309" max="2309" width="10.42578125" customWidth="1"/>
    <col min="2311" max="2311" width="11" customWidth="1"/>
    <col min="2313" max="2313" width="11.5703125" customWidth="1"/>
    <col min="2314" max="2315" width="10.28515625" customWidth="1"/>
    <col min="2316" max="2316" width="11" customWidth="1"/>
    <col min="2559" max="2559" width="7.5703125" customWidth="1"/>
    <col min="2560" max="2560" width="18.7109375" customWidth="1"/>
    <col min="2561" max="2561" width="29.7109375" customWidth="1"/>
    <col min="2562" max="2562" width="0" hidden="1" customWidth="1"/>
    <col min="2563" max="2563" width="14.140625" customWidth="1"/>
    <col min="2564" max="2564" width="12.5703125" customWidth="1"/>
    <col min="2565" max="2565" width="10.42578125" customWidth="1"/>
    <col min="2567" max="2567" width="11" customWidth="1"/>
    <col min="2569" max="2569" width="11.5703125" customWidth="1"/>
    <col min="2570" max="2571" width="10.28515625" customWidth="1"/>
    <col min="2572" max="2572" width="11" customWidth="1"/>
    <col min="2815" max="2815" width="7.5703125" customWidth="1"/>
    <col min="2816" max="2816" width="18.7109375" customWidth="1"/>
    <col min="2817" max="2817" width="29.7109375" customWidth="1"/>
    <col min="2818" max="2818" width="0" hidden="1" customWidth="1"/>
    <col min="2819" max="2819" width="14.140625" customWidth="1"/>
    <col min="2820" max="2820" width="12.5703125" customWidth="1"/>
    <col min="2821" max="2821" width="10.42578125" customWidth="1"/>
    <col min="2823" max="2823" width="11" customWidth="1"/>
    <col min="2825" max="2825" width="11.5703125" customWidth="1"/>
    <col min="2826" max="2827" width="10.28515625" customWidth="1"/>
    <col min="2828" max="2828" width="11" customWidth="1"/>
    <col min="3071" max="3071" width="7.5703125" customWidth="1"/>
    <col min="3072" max="3072" width="18.7109375" customWidth="1"/>
    <col min="3073" max="3073" width="29.7109375" customWidth="1"/>
    <col min="3074" max="3074" width="0" hidden="1" customWidth="1"/>
    <col min="3075" max="3075" width="14.140625" customWidth="1"/>
    <col min="3076" max="3076" width="12.5703125" customWidth="1"/>
    <col min="3077" max="3077" width="10.42578125" customWidth="1"/>
    <col min="3079" max="3079" width="11" customWidth="1"/>
    <col min="3081" max="3081" width="11.5703125" customWidth="1"/>
    <col min="3082" max="3083" width="10.28515625" customWidth="1"/>
    <col min="3084" max="3084" width="11" customWidth="1"/>
    <col min="3327" max="3327" width="7.5703125" customWidth="1"/>
    <col min="3328" max="3328" width="18.7109375" customWidth="1"/>
    <col min="3329" max="3329" width="29.7109375" customWidth="1"/>
    <col min="3330" max="3330" width="0" hidden="1" customWidth="1"/>
    <col min="3331" max="3331" width="14.140625" customWidth="1"/>
    <col min="3332" max="3332" width="12.5703125" customWidth="1"/>
    <col min="3333" max="3333" width="10.42578125" customWidth="1"/>
    <col min="3335" max="3335" width="11" customWidth="1"/>
    <col min="3337" max="3337" width="11.5703125" customWidth="1"/>
    <col min="3338" max="3339" width="10.28515625" customWidth="1"/>
    <col min="3340" max="3340" width="11" customWidth="1"/>
    <col min="3583" max="3583" width="7.5703125" customWidth="1"/>
    <col min="3584" max="3584" width="18.7109375" customWidth="1"/>
    <col min="3585" max="3585" width="29.7109375" customWidth="1"/>
    <col min="3586" max="3586" width="0" hidden="1" customWidth="1"/>
    <col min="3587" max="3587" width="14.140625" customWidth="1"/>
    <col min="3588" max="3588" width="12.5703125" customWidth="1"/>
    <col min="3589" max="3589" width="10.42578125" customWidth="1"/>
    <col min="3591" max="3591" width="11" customWidth="1"/>
    <col min="3593" max="3593" width="11.5703125" customWidth="1"/>
    <col min="3594" max="3595" width="10.28515625" customWidth="1"/>
    <col min="3596" max="3596" width="11" customWidth="1"/>
    <col min="3839" max="3839" width="7.5703125" customWidth="1"/>
    <col min="3840" max="3840" width="18.7109375" customWidth="1"/>
    <col min="3841" max="3841" width="29.7109375" customWidth="1"/>
    <col min="3842" max="3842" width="0" hidden="1" customWidth="1"/>
    <col min="3843" max="3843" width="14.140625" customWidth="1"/>
    <col min="3844" max="3844" width="12.5703125" customWidth="1"/>
    <col min="3845" max="3845" width="10.42578125" customWidth="1"/>
    <col min="3847" max="3847" width="11" customWidth="1"/>
    <col min="3849" max="3849" width="11.5703125" customWidth="1"/>
    <col min="3850" max="3851" width="10.28515625" customWidth="1"/>
    <col min="3852" max="3852" width="11" customWidth="1"/>
    <col min="4095" max="4095" width="7.5703125" customWidth="1"/>
    <col min="4096" max="4096" width="18.7109375" customWidth="1"/>
    <col min="4097" max="4097" width="29.7109375" customWidth="1"/>
    <col min="4098" max="4098" width="0" hidden="1" customWidth="1"/>
    <col min="4099" max="4099" width="14.140625" customWidth="1"/>
    <col min="4100" max="4100" width="12.5703125" customWidth="1"/>
    <col min="4101" max="4101" width="10.42578125" customWidth="1"/>
    <col min="4103" max="4103" width="11" customWidth="1"/>
    <col min="4105" max="4105" width="11.5703125" customWidth="1"/>
    <col min="4106" max="4107" width="10.28515625" customWidth="1"/>
    <col min="4108" max="4108" width="11" customWidth="1"/>
    <col min="4351" max="4351" width="7.5703125" customWidth="1"/>
    <col min="4352" max="4352" width="18.7109375" customWidth="1"/>
    <col min="4353" max="4353" width="29.7109375" customWidth="1"/>
    <col min="4354" max="4354" width="0" hidden="1" customWidth="1"/>
    <col min="4355" max="4355" width="14.140625" customWidth="1"/>
    <col min="4356" max="4356" width="12.5703125" customWidth="1"/>
    <col min="4357" max="4357" width="10.42578125" customWidth="1"/>
    <col min="4359" max="4359" width="11" customWidth="1"/>
    <col min="4361" max="4361" width="11.5703125" customWidth="1"/>
    <col min="4362" max="4363" width="10.28515625" customWidth="1"/>
    <col min="4364" max="4364" width="11" customWidth="1"/>
    <col min="4607" max="4607" width="7.5703125" customWidth="1"/>
    <col min="4608" max="4608" width="18.7109375" customWidth="1"/>
    <col min="4609" max="4609" width="29.7109375" customWidth="1"/>
    <col min="4610" max="4610" width="0" hidden="1" customWidth="1"/>
    <col min="4611" max="4611" width="14.140625" customWidth="1"/>
    <col min="4612" max="4612" width="12.5703125" customWidth="1"/>
    <col min="4613" max="4613" width="10.42578125" customWidth="1"/>
    <col min="4615" max="4615" width="11" customWidth="1"/>
    <col min="4617" max="4617" width="11.5703125" customWidth="1"/>
    <col min="4618" max="4619" width="10.28515625" customWidth="1"/>
    <col min="4620" max="4620" width="11" customWidth="1"/>
    <col min="4863" max="4863" width="7.5703125" customWidth="1"/>
    <col min="4864" max="4864" width="18.7109375" customWidth="1"/>
    <col min="4865" max="4865" width="29.7109375" customWidth="1"/>
    <col min="4866" max="4866" width="0" hidden="1" customWidth="1"/>
    <col min="4867" max="4867" width="14.140625" customWidth="1"/>
    <col min="4868" max="4868" width="12.5703125" customWidth="1"/>
    <col min="4869" max="4869" width="10.42578125" customWidth="1"/>
    <col min="4871" max="4871" width="11" customWidth="1"/>
    <col min="4873" max="4873" width="11.5703125" customWidth="1"/>
    <col min="4874" max="4875" width="10.28515625" customWidth="1"/>
    <col min="4876" max="4876" width="11" customWidth="1"/>
    <col min="5119" max="5119" width="7.5703125" customWidth="1"/>
    <col min="5120" max="5120" width="18.7109375" customWidth="1"/>
    <col min="5121" max="5121" width="29.7109375" customWidth="1"/>
    <col min="5122" max="5122" width="0" hidden="1" customWidth="1"/>
    <col min="5123" max="5123" width="14.140625" customWidth="1"/>
    <col min="5124" max="5124" width="12.5703125" customWidth="1"/>
    <col min="5125" max="5125" width="10.42578125" customWidth="1"/>
    <col min="5127" max="5127" width="11" customWidth="1"/>
    <col min="5129" max="5129" width="11.5703125" customWidth="1"/>
    <col min="5130" max="5131" width="10.28515625" customWidth="1"/>
    <col min="5132" max="5132" width="11" customWidth="1"/>
    <col min="5375" max="5375" width="7.5703125" customWidth="1"/>
    <col min="5376" max="5376" width="18.7109375" customWidth="1"/>
    <col min="5377" max="5377" width="29.7109375" customWidth="1"/>
    <col min="5378" max="5378" width="0" hidden="1" customWidth="1"/>
    <col min="5379" max="5379" width="14.140625" customWidth="1"/>
    <col min="5380" max="5380" width="12.5703125" customWidth="1"/>
    <col min="5381" max="5381" width="10.42578125" customWidth="1"/>
    <col min="5383" max="5383" width="11" customWidth="1"/>
    <col min="5385" max="5385" width="11.5703125" customWidth="1"/>
    <col min="5386" max="5387" width="10.28515625" customWidth="1"/>
    <col min="5388" max="5388" width="11" customWidth="1"/>
    <col min="5631" max="5631" width="7.5703125" customWidth="1"/>
    <col min="5632" max="5632" width="18.7109375" customWidth="1"/>
    <col min="5633" max="5633" width="29.7109375" customWidth="1"/>
    <col min="5634" max="5634" width="0" hidden="1" customWidth="1"/>
    <col min="5635" max="5635" width="14.140625" customWidth="1"/>
    <col min="5636" max="5636" width="12.5703125" customWidth="1"/>
    <col min="5637" max="5637" width="10.42578125" customWidth="1"/>
    <col min="5639" max="5639" width="11" customWidth="1"/>
    <col min="5641" max="5641" width="11.5703125" customWidth="1"/>
    <col min="5642" max="5643" width="10.28515625" customWidth="1"/>
    <col min="5644" max="5644" width="11" customWidth="1"/>
    <col min="5887" max="5887" width="7.5703125" customWidth="1"/>
    <col min="5888" max="5888" width="18.7109375" customWidth="1"/>
    <col min="5889" max="5889" width="29.7109375" customWidth="1"/>
    <col min="5890" max="5890" width="0" hidden="1" customWidth="1"/>
    <col min="5891" max="5891" width="14.140625" customWidth="1"/>
    <col min="5892" max="5892" width="12.5703125" customWidth="1"/>
    <col min="5893" max="5893" width="10.42578125" customWidth="1"/>
    <col min="5895" max="5895" width="11" customWidth="1"/>
    <col min="5897" max="5897" width="11.5703125" customWidth="1"/>
    <col min="5898" max="5899" width="10.28515625" customWidth="1"/>
    <col min="5900" max="5900" width="11" customWidth="1"/>
    <col min="6143" max="6143" width="7.5703125" customWidth="1"/>
    <col min="6144" max="6144" width="18.7109375" customWidth="1"/>
    <col min="6145" max="6145" width="29.7109375" customWidth="1"/>
    <col min="6146" max="6146" width="0" hidden="1" customWidth="1"/>
    <col min="6147" max="6147" width="14.140625" customWidth="1"/>
    <col min="6148" max="6148" width="12.5703125" customWidth="1"/>
    <col min="6149" max="6149" width="10.42578125" customWidth="1"/>
    <col min="6151" max="6151" width="11" customWidth="1"/>
    <col min="6153" max="6153" width="11.5703125" customWidth="1"/>
    <col min="6154" max="6155" width="10.28515625" customWidth="1"/>
    <col min="6156" max="6156" width="11" customWidth="1"/>
    <col min="6399" max="6399" width="7.5703125" customWidth="1"/>
    <col min="6400" max="6400" width="18.7109375" customWidth="1"/>
    <col min="6401" max="6401" width="29.7109375" customWidth="1"/>
    <col min="6402" max="6402" width="0" hidden="1" customWidth="1"/>
    <col min="6403" max="6403" width="14.140625" customWidth="1"/>
    <col min="6404" max="6404" width="12.5703125" customWidth="1"/>
    <col min="6405" max="6405" width="10.42578125" customWidth="1"/>
    <col min="6407" max="6407" width="11" customWidth="1"/>
    <col min="6409" max="6409" width="11.5703125" customWidth="1"/>
    <col min="6410" max="6411" width="10.28515625" customWidth="1"/>
    <col min="6412" max="6412" width="11" customWidth="1"/>
    <col min="6655" max="6655" width="7.5703125" customWidth="1"/>
    <col min="6656" max="6656" width="18.7109375" customWidth="1"/>
    <col min="6657" max="6657" width="29.7109375" customWidth="1"/>
    <col min="6658" max="6658" width="0" hidden="1" customWidth="1"/>
    <col min="6659" max="6659" width="14.140625" customWidth="1"/>
    <col min="6660" max="6660" width="12.5703125" customWidth="1"/>
    <col min="6661" max="6661" width="10.42578125" customWidth="1"/>
    <col min="6663" max="6663" width="11" customWidth="1"/>
    <col min="6665" max="6665" width="11.5703125" customWidth="1"/>
    <col min="6666" max="6667" width="10.28515625" customWidth="1"/>
    <col min="6668" max="6668" width="11" customWidth="1"/>
    <col min="6911" max="6911" width="7.5703125" customWidth="1"/>
    <col min="6912" max="6912" width="18.7109375" customWidth="1"/>
    <col min="6913" max="6913" width="29.7109375" customWidth="1"/>
    <col min="6914" max="6914" width="0" hidden="1" customWidth="1"/>
    <col min="6915" max="6915" width="14.140625" customWidth="1"/>
    <col min="6916" max="6916" width="12.5703125" customWidth="1"/>
    <col min="6917" max="6917" width="10.42578125" customWidth="1"/>
    <col min="6919" max="6919" width="11" customWidth="1"/>
    <col min="6921" max="6921" width="11.5703125" customWidth="1"/>
    <col min="6922" max="6923" width="10.28515625" customWidth="1"/>
    <col min="6924" max="6924" width="11" customWidth="1"/>
    <col min="7167" max="7167" width="7.5703125" customWidth="1"/>
    <col min="7168" max="7168" width="18.7109375" customWidth="1"/>
    <col min="7169" max="7169" width="29.7109375" customWidth="1"/>
    <col min="7170" max="7170" width="0" hidden="1" customWidth="1"/>
    <col min="7171" max="7171" width="14.140625" customWidth="1"/>
    <col min="7172" max="7172" width="12.5703125" customWidth="1"/>
    <col min="7173" max="7173" width="10.42578125" customWidth="1"/>
    <col min="7175" max="7175" width="11" customWidth="1"/>
    <col min="7177" max="7177" width="11.5703125" customWidth="1"/>
    <col min="7178" max="7179" width="10.28515625" customWidth="1"/>
    <col min="7180" max="7180" width="11" customWidth="1"/>
    <col min="7423" max="7423" width="7.5703125" customWidth="1"/>
    <col min="7424" max="7424" width="18.7109375" customWidth="1"/>
    <col min="7425" max="7425" width="29.7109375" customWidth="1"/>
    <col min="7426" max="7426" width="0" hidden="1" customWidth="1"/>
    <col min="7427" max="7427" width="14.140625" customWidth="1"/>
    <col min="7428" max="7428" width="12.5703125" customWidth="1"/>
    <col min="7429" max="7429" width="10.42578125" customWidth="1"/>
    <col min="7431" max="7431" width="11" customWidth="1"/>
    <col min="7433" max="7433" width="11.5703125" customWidth="1"/>
    <col min="7434" max="7435" width="10.28515625" customWidth="1"/>
    <col min="7436" max="7436" width="11" customWidth="1"/>
    <col min="7679" max="7679" width="7.5703125" customWidth="1"/>
    <col min="7680" max="7680" width="18.7109375" customWidth="1"/>
    <col min="7681" max="7681" width="29.7109375" customWidth="1"/>
    <col min="7682" max="7682" width="0" hidden="1" customWidth="1"/>
    <col min="7683" max="7683" width="14.140625" customWidth="1"/>
    <col min="7684" max="7684" width="12.5703125" customWidth="1"/>
    <col min="7685" max="7685" width="10.42578125" customWidth="1"/>
    <col min="7687" max="7687" width="11" customWidth="1"/>
    <col min="7689" max="7689" width="11.5703125" customWidth="1"/>
    <col min="7690" max="7691" width="10.28515625" customWidth="1"/>
    <col min="7692" max="7692" width="11" customWidth="1"/>
    <col min="7935" max="7935" width="7.5703125" customWidth="1"/>
    <col min="7936" max="7936" width="18.7109375" customWidth="1"/>
    <col min="7937" max="7937" width="29.7109375" customWidth="1"/>
    <col min="7938" max="7938" width="0" hidden="1" customWidth="1"/>
    <col min="7939" max="7939" width="14.140625" customWidth="1"/>
    <col min="7940" max="7940" width="12.5703125" customWidth="1"/>
    <col min="7941" max="7941" width="10.42578125" customWidth="1"/>
    <col min="7943" max="7943" width="11" customWidth="1"/>
    <col min="7945" max="7945" width="11.5703125" customWidth="1"/>
    <col min="7946" max="7947" width="10.28515625" customWidth="1"/>
    <col min="7948" max="7948" width="11" customWidth="1"/>
    <col min="8191" max="8191" width="7.5703125" customWidth="1"/>
    <col min="8192" max="8192" width="18.7109375" customWidth="1"/>
    <col min="8193" max="8193" width="29.7109375" customWidth="1"/>
    <col min="8194" max="8194" width="0" hidden="1" customWidth="1"/>
    <col min="8195" max="8195" width="14.140625" customWidth="1"/>
    <col min="8196" max="8196" width="12.5703125" customWidth="1"/>
    <col min="8197" max="8197" width="10.42578125" customWidth="1"/>
    <col min="8199" max="8199" width="11" customWidth="1"/>
    <col min="8201" max="8201" width="11.5703125" customWidth="1"/>
    <col min="8202" max="8203" width="10.28515625" customWidth="1"/>
    <col min="8204" max="8204" width="11" customWidth="1"/>
    <col min="8447" max="8447" width="7.5703125" customWidth="1"/>
    <col min="8448" max="8448" width="18.7109375" customWidth="1"/>
    <col min="8449" max="8449" width="29.7109375" customWidth="1"/>
    <col min="8450" max="8450" width="0" hidden="1" customWidth="1"/>
    <col min="8451" max="8451" width="14.140625" customWidth="1"/>
    <col min="8452" max="8452" width="12.5703125" customWidth="1"/>
    <col min="8453" max="8453" width="10.42578125" customWidth="1"/>
    <col min="8455" max="8455" width="11" customWidth="1"/>
    <col min="8457" max="8457" width="11.5703125" customWidth="1"/>
    <col min="8458" max="8459" width="10.28515625" customWidth="1"/>
    <col min="8460" max="8460" width="11" customWidth="1"/>
    <col min="8703" max="8703" width="7.5703125" customWidth="1"/>
    <col min="8704" max="8704" width="18.7109375" customWidth="1"/>
    <col min="8705" max="8705" width="29.7109375" customWidth="1"/>
    <col min="8706" max="8706" width="0" hidden="1" customWidth="1"/>
    <col min="8707" max="8707" width="14.140625" customWidth="1"/>
    <col min="8708" max="8708" width="12.5703125" customWidth="1"/>
    <col min="8709" max="8709" width="10.42578125" customWidth="1"/>
    <col min="8711" max="8711" width="11" customWidth="1"/>
    <col min="8713" max="8713" width="11.5703125" customWidth="1"/>
    <col min="8714" max="8715" width="10.28515625" customWidth="1"/>
    <col min="8716" max="8716" width="11" customWidth="1"/>
    <col min="8959" max="8959" width="7.5703125" customWidth="1"/>
    <col min="8960" max="8960" width="18.7109375" customWidth="1"/>
    <col min="8961" max="8961" width="29.7109375" customWidth="1"/>
    <col min="8962" max="8962" width="0" hidden="1" customWidth="1"/>
    <col min="8963" max="8963" width="14.140625" customWidth="1"/>
    <col min="8964" max="8964" width="12.5703125" customWidth="1"/>
    <col min="8965" max="8965" width="10.42578125" customWidth="1"/>
    <col min="8967" max="8967" width="11" customWidth="1"/>
    <col min="8969" max="8969" width="11.5703125" customWidth="1"/>
    <col min="8970" max="8971" width="10.28515625" customWidth="1"/>
    <col min="8972" max="8972" width="11" customWidth="1"/>
    <col min="9215" max="9215" width="7.5703125" customWidth="1"/>
    <col min="9216" max="9216" width="18.7109375" customWidth="1"/>
    <col min="9217" max="9217" width="29.7109375" customWidth="1"/>
    <col min="9218" max="9218" width="0" hidden="1" customWidth="1"/>
    <col min="9219" max="9219" width="14.140625" customWidth="1"/>
    <col min="9220" max="9220" width="12.5703125" customWidth="1"/>
    <col min="9221" max="9221" width="10.42578125" customWidth="1"/>
    <col min="9223" max="9223" width="11" customWidth="1"/>
    <col min="9225" max="9225" width="11.5703125" customWidth="1"/>
    <col min="9226" max="9227" width="10.28515625" customWidth="1"/>
    <col min="9228" max="9228" width="11" customWidth="1"/>
    <col min="9471" max="9471" width="7.5703125" customWidth="1"/>
    <col min="9472" max="9472" width="18.7109375" customWidth="1"/>
    <col min="9473" max="9473" width="29.7109375" customWidth="1"/>
    <col min="9474" max="9474" width="0" hidden="1" customWidth="1"/>
    <col min="9475" max="9475" width="14.140625" customWidth="1"/>
    <col min="9476" max="9476" width="12.5703125" customWidth="1"/>
    <col min="9477" max="9477" width="10.42578125" customWidth="1"/>
    <col min="9479" max="9479" width="11" customWidth="1"/>
    <col min="9481" max="9481" width="11.5703125" customWidth="1"/>
    <col min="9482" max="9483" width="10.28515625" customWidth="1"/>
    <col min="9484" max="9484" width="11" customWidth="1"/>
    <col min="9727" max="9727" width="7.5703125" customWidth="1"/>
    <col min="9728" max="9728" width="18.7109375" customWidth="1"/>
    <col min="9729" max="9729" width="29.7109375" customWidth="1"/>
    <col min="9730" max="9730" width="0" hidden="1" customWidth="1"/>
    <col min="9731" max="9731" width="14.140625" customWidth="1"/>
    <col min="9732" max="9732" width="12.5703125" customWidth="1"/>
    <col min="9733" max="9733" width="10.42578125" customWidth="1"/>
    <col min="9735" max="9735" width="11" customWidth="1"/>
    <col min="9737" max="9737" width="11.5703125" customWidth="1"/>
    <col min="9738" max="9739" width="10.28515625" customWidth="1"/>
    <col min="9740" max="9740" width="11" customWidth="1"/>
    <col min="9983" max="9983" width="7.5703125" customWidth="1"/>
    <col min="9984" max="9984" width="18.7109375" customWidth="1"/>
    <col min="9985" max="9985" width="29.7109375" customWidth="1"/>
    <col min="9986" max="9986" width="0" hidden="1" customWidth="1"/>
    <col min="9987" max="9987" width="14.140625" customWidth="1"/>
    <col min="9988" max="9988" width="12.5703125" customWidth="1"/>
    <col min="9989" max="9989" width="10.42578125" customWidth="1"/>
    <col min="9991" max="9991" width="11" customWidth="1"/>
    <col min="9993" max="9993" width="11.5703125" customWidth="1"/>
    <col min="9994" max="9995" width="10.28515625" customWidth="1"/>
    <col min="9996" max="9996" width="11" customWidth="1"/>
    <col min="10239" max="10239" width="7.5703125" customWidth="1"/>
    <col min="10240" max="10240" width="18.7109375" customWidth="1"/>
    <col min="10241" max="10241" width="29.7109375" customWidth="1"/>
    <col min="10242" max="10242" width="0" hidden="1" customWidth="1"/>
    <col min="10243" max="10243" width="14.140625" customWidth="1"/>
    <col min="10244" max="10244" width="12.5703125" customWidth="1"/>
    <col min="10245" max="10245" width="10.42578125" customWidth="1"/>
    <col min="10247" max="10247" width="11" customWidth="1"/>
    <col min="10249" max="10249" width="11.5703125" customWidth="1"/>
    <col min="10250" max="10251" width="10.28515625" customWidth="1"/>
    <col min="10252" max="10252" width="11" customWidth="1"/>
    <col min="10495" max="10495" width="7.5703125" customWidth="1"/>
    <col min="10496" max="10496" width="18.7109375" customWidth="1"/>
    <col min="10497" max="10497" width="29.7109375" customWidth="1"/>
    <col min="10498" max="10498" width="0" hidden="1" customWidth="1"/>
    <col min="10499" max="10499" width="14.140625" customWidth="1"/>
    <col min="10500" max="10500" width="12.5703125" customWidth="1"/>
    <col min="10501" max="10501" width="10.42578125" customWidth="1"/>
    <col min="10503" max="10503" width="11" customWidth="1"/>
    <col min="10505" max="10505" width="11.5703125" customWidth="1"/>
    <col min="10506" max="10507" width="10.28515625" customWidth="1"/>
    <col min="10508" max="10508" width="11" customWidth="1"/>
    <col min="10751" max="10751" width="7.5703125" customWidth="1"/>
    <col min="10752" max="10752" width="18.7109375" customWidth="1"/>
    <col min="10753" max="10753" width="29.7109375" customWidth="1"/>
    <col min="10754" max="10754" width="0" hidden="1" customWidth="1"/>
    <col min="10755" max="10755" width="14.140625" customWidth="1"/>
    <col min="10756" max="10756" width="12.5703125" customWidth="1"/>
    <col min="10757" max="10757" width="10.42578125" customWidth="1"/>
    <col min="10759" max="10759" width="11" customWidth="1"/>
    <col min="10761" max="10761" width="11.5703125" customWidth="1"/>
    <col min="10762" max="10763" width="10.28515625" customWidth="1"/>
    <col min="10764" max="10764" width="11" customWidth="1"/>
    <col min="11007" max="11007" width="7.5703125" customWidth="1"/>
    <col min="11008" max="11008" width="18.7109375" customWidth="1"/>
    <col min="11009" max="11009" width="29.7109375" customWidth="1"/>
    <col min="11010" max="11010" width="0" hidden="1" customWidth="1"/>
    <col min="11011" max="11011" width="14.140625" customWidth="1"/>
    <col min="11012" max="11012" width="12.5703125" customWidth="1"/>
    <col min="11013" max="11013" width="10.42578125" customWidth="1"/>
    <col min="11015" max="11015" width="11" customWidth="1"/>
    <col min="11017" max="11017" width="11.5703125" customWidth="1"/>
    <col min="11018" max="11019" width="10.28515625" customWidth="1"/>
    <col min="11020" max="11020" width="11" customWidth="1"/>
    <col min="11263" max="11263" width="7.5703125" customWidth="1"/>
    <col min="11264" max="11264" width="18.7109375" customWidth="1"/>
    <col min="11265" max="11265" width="29.7109375" customWidth="1"/>
    <col min="11266" max="11266" width="0" hidden="1" customWidth="1"/>
    <col min="11267" max="11267" width="14.140625" customWidth="1"/>
    <col min="11268" max="11268" width="12.5703125" customWidth="1"/>
    <col min="11269" max="11269" width="10.42578125" customWidth="1"/>
    <col min="11271" max="11271" width="11" customWidth="1"/>
    <col min="11273" max="11273" width="11.5703125" customWidth="1"/>
    <col min="11274" max="11275" width="10.28515625" customWidth="1"/>
    <col min="11276" max="11276" width="11" customWidth="1"/>
    <col min="11519" max="11519" width="7.5703125" customWidth="1"/>
    <col min="11520" max="11520" width="18.7109375" customWidth="1"/>
    <col min="11521" max="11521" width="29.7109375" customWidth="1"/>
    <col min="11522" max="11522" width="0" hidden="1" customWidth="1"/>
    <col min="11523" max="11523" width="14.140625" customWidth="1"/>
    <col min="11524" max="11524" width="12.5703125" customWidth="1"/>
    <col min="11525" max="11525" width="10.42578125" customWidth="1"/>
    <col min="11527" max="11527" width="11" customWidth="1"/>
    <col min="11529" max="11529" width="11.5703125" customWidth="1"/>
    <col min="11530" max="11531" width="10.28515625" customWidth="1"/>
    <col min="11532" max="11532" width="11" customWidth="1"/>
    <col min="11775" max="11775" width="7.5703125" customWidth="1"/>
    <col min="11776" max="11776" width="18.7109375" customWidth="1"/>
    <col min="11777" max="11777" width="29.7109375" customWidth="1"/>
    <col min="11778" max="11778" width="0" hidden="1" customWidth="1"/>
    <col min="11779" max="11779" width="14.140625" customWidth="1"/>
    <col min="11780" max="11780" width="12.5703125" customWidth="1"/>
    <col min="11781" max="11781" width="10.42578125" customWidth="1"/>
    <col min="11783" max="11783" width="11" customWidth="1"/>
    <col min="11785" max="11785" width="11.5703125" customWidth="1"/>
    <col min="11786" max="11787" width="10.28515625" customWidth="1"/>
    <col min="11788" max="11788" width="11" customWidth="1"/>
    <col min="12031" max="12031" width="7.5703125" customWidth="1"/>
    <col min="12032" max="12032" width="18.7109375" customWidth="1"/>
    <col min="12033" max="12033" width="29.7109375" customWidth="1"/>
    <col min="12034" max="12034" width="0" hidden="1" customWidth="1"/>
    <col min="12035" max="12035" width="14.140625" customWidth="1"/>
    <col min="12036" max="12036" width="12.5703125" customWidth="1"/>
    <col min="12037" max="12037" width="10.42578125" customWidth="1"/>
    <col min="12039" max="12039" width="11" customWidth="1"/>
    <col min="12041" max="12041" width="11.5703125" customWidth="1"/>
    <col min="12042" max="12043" width="10.28515625" customWidth="1"/>
    <col min="12044" max="12044" width="11" customWidth="1"/>
    <col min="12287" max="12287" width="7.5703125" customWidth="1"/>
    <col min="12288" max="12288" width="18.7109375" customWidth="1"/>
    <col min="12289" max="12289" width="29.7109375" customWidth="1"/>
    <col min="12290" max="12290" width="0" hidden="1" customWidth="1"/>
    <col min="12291" max="12291" width="14.140625" customWidth="1"/>
    <col min="12292" max="12292" width="12.5703125" customWidth="1"/>
    <col min="12293" max="12293" width="10.42578125" customWidth="1"/>
    <col min="12295" max="12295" width="11" customWidth="1"/>
    <col min="12297" max="12297" width="11.5703125" customWidth="1"/>
    <col min="12298" max="12299" width="10.28515625" customWidth="1"/>
    <col min="12300" max="12300" width="11" customWidth="1"/>
    <col min="12543" max="12543" width="7.5703125" customWidth="1"/>
    <col min="12544" max="12544" width="18.7109375" customWidth="1"/>
    <col min="12545" max="12545" width="29.7109375" customWidth="1"/>
    <col min="12546" max="12546" width="0" hidden="1" customWidth="1"/>
    <col min="12547" max="12547" width="14.140625" customWidth="1"/>
    <col min="12548" max="12548" width="12.5703125" customWidth="1"/>
    <col min="12549" max="12549" width="10.42578125" customWidth="1"/>
    <col min="12551" max="12551" width="11" customWidth="1"/>
    <col min="12553" max="12553" width="11.5703125" customWidth="1"/>
    <col min="12554" max="12555" width="10.28515625" customWidth="1"/>
    <col min="12556" max="12556" width="11" customWidth="1"/>
    <col min="12799" max="12799" width="7.5703125" customWidth="1"/>
    <col min="12800" max="12800" width="18.7109375" customWidth="1"/>
    <col min="12801" max="12801" width="29.7109375" customWidth="1"/>
    <col min="12802" max="12802" width="0" hidden="1" customWidth="1"/>
    <col min="12803" max="12803" width="14.140625" customWidth="1"/>
    <col min="12804" max="12804" width="12.5703125" customWidth="1"/>
    <col min="12805" max="12805" width="10.42578125" customWidth="1"/>
    <col min="12807" max="12807" width="11" customWidth="1"/>
    <col min="12809" max="12809" width="11.5703125" customWidth="1"/>
    <col min="12810" max="12811" width="10.28515625" customWidth="1"/>
    <col min="12812" max="12812" width="11" customWidth="1"/>
    <col min="13055" max="13055" width="7.5703125" customWidth="1"/>
    <col min="13056" max="13056" width="18.7109375" customWidth="1"/>
    <col min="13057" max="13057" width="29.7109375" customWidth="1"/>
    <col min="13058" max="13058" width="0" hidden="1" customWidth="1"/>
    <col min="13059" max="13059" width="14.140625" customWidth="1"/>
    <col min="13060" max="13060" width="12.5703125" customWidth="1"/>
    <col min="13061" max="13061" width="10.42578125" customWidth="1"/>
    <col min="13063" max="13063" width="11" customWidth="1"/>
    <col min="13065" max="13065" width="11.5703125" customWidth="1"/>
    <col min="13066" max="13067" width="10.28515625" customWidth="1"/>
    <col min="13068" max="13068" width="11" customWidth="1"/>
    <col min="13311" max="13311" width="7.5703125" customWidth="1"/>
    <col min="13312" max="13312" width="18.7109375" customWidth="1"/>
    <col min="13313" max="13313" width="29.7109375" customWidth="1"/>
    <col min="13314" max="13314" width="0" hidden="1" customWidth="1"/>
    <col min="13315" max="13315" width="14.140625" customWidth="1"/>
    <col min="13316" max="13316" width="12.5703125" customWidth="1"/>
    <col min="13317" max="13317" width="10.42578125" customWidth="1"/>
    <col min="13319" max="13319" width="11" customWidth="1"/>
    <col min="13321" max="13321" width="11.5703125" customWidth="1"/>
    <col min="13322" max="13323" width="10.28515625" customWidth="1"/>
    <col min="13324" max="13324" width="11" customWidth="1"/>
    <col min="13567" max="13567" width="7.5703125" customWidth="1"/>
    <col min="13568" max="13568" width="18.7109375" customWidth="1"/>
    <col min="13569" max="13569" width="29.7109375" customWidth="1"/>
    <col min="13570" max="13570" width="0" hidden="1" customWidth="1"/>
    <col min="13571" max="13571" width="14.140625" customWidth="1"/>
    <col min="13572" max="13572" width="12.5703125" customWidth="1"/>
    <col min="13573" max="13573" width="10.42578125" customWidth="1"/>
    <col min="13575" max="13575" width="11" customWidth="1"/>
    <col min="13577" max="13577" width="11.5703125" customWidth="1"/>
    <col min="13578" max="13579" width="10.28515625" customWidth="1"/>
    <col min="13580" max="13580" width="11" customWidth="1"/>
    <col min="13823" max="13823" width="7.5703125" customWidth="1"/>
    <col min="13824" max="13824" width="18.7109375" customWidth="1"/>
    <col min="13825" max="13825" width="29.7109375" customWidth="1"/>
    <col min="13826" max="13826" width="0" hidden="1" customWidth="1"/>
    <col min="13827" max="13827" width="14.140625" customWidth="1"/>
    <col min="13828" max="13828" width="12.5703125" customWidth="1"/>
    <col min="13829" max="13829" width="10.42578125" customWidth="1"/>
    <col min="13831" max="13831" width="11" customWidth="1"/>
    <col min="13833" max="13833" width="11.5703125" customWidth="1"/>
    <col min="13834" max="13835" width="10.28515625" customWidth="1"/>
    <col min="13836" max="13836" width="11" customWidth="1"/>
    <col min="14079" max="14079" width="7.5703125" customWidth="1"/>
    <col min="14080" max="14080" width="18.7109375" customWidth="1"/>
    <col min="14081" max="14081" width="29.7109375" customWidth="1"/>
    <col min="14082" max="14082" width="0" hidden="1" customWidth="1"/>
    <col min="14083" max="14083" width="14.140625" customWidth="1"/>
    <col min="14084" max="14084" width="12.5703125" customWidth="1"/>
    <col min="14085" max="14085" width="10.42578125" customWidth="1"/>
    <col min="14087" max="14087" width="11" customWidth="1"/>
    <col min="14089" max="14089" width="11.5703125" customWidth="1"/>
    <col min="14090" max="14091" width="10.28515625" customWidth="1"/>
    <col min="14092" max="14092" width="11" customWidth="1"/>
    <col min="14335" max="14335" width="7.5703125" customWidth="1"/>
    <col min="14336" max="14336" width="18.7109375" customWidth="1"/>
    <col min="14337" max="14337" width="29.7109375" customWidth="1"/>
    <col min="14338" max="14338" width="0" hidden="1" customWidth="1"/>
    <col min="14339" max="14339" width="14.140625" customWidth="1"/>
    <col min="14340" max="14340" width="12.5703125" customWidth="1"/>
    <col min="14341" max="14341" width="10.42578125" customWidth="1"/>
    <col min="14343" max="14343" width="11" customWidth="1"/>
    <col min="14345" max="14345" width="11.5703125" customWidth="1"/>
    <col min="14346" max="14347" width="10.28515625" customWidth="1"/>
    <col min="14348" max="14348" width="11" customWidth="1"/>
    <col min="14591" max="14591" width="7.5703125" customWidth="1"/>
    <col min="14592" max="14592" width="18.7109375" customWidth="1"/>
    <col min="14593" max="14593" width="29.7109375" customWidth="1"/>
    <col min="14594" max="14594" width="0" hidden="1" customWidth="1"/>
    <col min="14595" max="14595" width="14.140625" customWidth="1"/>
    <col min="14596" max="14596" width="12.5703125" customWidth="1"/>
    <col min="14597" max="14597" width="10.42578125" customWidth="1"/>
    <col min="14599" max="14599" width="11" customWidth="1"/>
    <col min="14601" max="14601" width="11.5703125" customWidth="1"/>
    <col min="14602" max="14603" width="10.28515625" customWidth="1"/>
    <col min="14604" max="14604" width="11" customWidth="1"/>
    <col min="14847" max="14847" width="7.5703125" customWidth="1"/>
    <col min="14848" max="14848" width="18.7109375" customWidth="1"/>
    <col min="14849" max="14849" width="29.7109375" customWidth="1"/>
    <col min="14850" max="14850" width="0" hidden="1" customWidth="1"/>
    <col min="14851" max="14851" width="14.140625" customWidth="1"/>
    <col min="14852" max="14852" width="12.5703125" customWidth="1"/>
    <col min="14853" max="14853" width="10.42578125" customWidth="1"/>
    <col min="14855" max="14855" width="11" customWidth="1"/>
    <col min="14857" max="14857" width="11.5703125" customWidth="1"/>
    <col min="14858" max="14859" width="10.28515625" customWidth="1"/>
    <col min="14860" max="14860" width="11" customWidth="1"/>
    <col min="15103" max="15103" width="7.5703125" customWidth="1"/>
    <col min="15104" max="15104" width="18.7109375" customWidth="1"/>
    <col min="15105" max="15105" width="29.7109375" customWidth="1"/>
    <col min="15106" max="15106" width="0" hidden="1" customWidth="1"/>
    <col min="15107" max="15107" width="14.140625" customWidth="1"/>
    <col min="15108" max="15108" width="12.5703125" customWidth="1"/>
    <col min="15109" max="15109" width="10.42578125" customWidth="1"/>
    <col min="15111" max="15111" width="11" customWidth="1"/>
    <col min="15113" max="15113" width="11.5703125" customWidth="1"/>
    <col min="15114" max="15115" width="10.28515625" customWidth="1"/>
    <col min="15116" max="15116" width="11" customWidth="1"/>
    <col min="15359" max="15359" width="7.5703125" customWidth="1"/>
    <col min="15360" max="15360" width="18.7109375" customWidth="1"/>
    <col min="15361" max="15361" width="29.7109375" customWidth="1"/>
    <col min="15362" max="15362" width="0" hidden="1" customWidth="1"/>
    <col min="15363" max="15363" width="14.140625" customWidth="1"/>
    <col min="15364" max="15364" width="12.5703125" customWidth="1"/>
    <col min="15365" max="15365" width="10.42578125" customWidth="1"/>
    <col min="15367" max="15367" width="11" customWidth="1"/>
    <col min="15369" max="15369" width="11.5703125" customWidth="1"/>
    <col min="15370" max="15371" width="10.28515625" customWidth="1"/>
    <col min="15372" max="15372" width="11" customWidth="1"/>
    <col min="15615" max="15615" width="7.5703125" customWidth="1"/>
    <col min="15616" max="15616" width="18.7109375" customWidth="1"/>
    <col min="15617" max="15617" width="29.7109375" customWidth="1"/>
    <col min="15618" max="15618" width="0" hidden="1" customWidth="1"/>
    <col min="15619" max="15619" width="14.140625" customWidth="1"/>
    <col min="15620" max="15620" width="12.5703125" customWidth="1"/>
    <col min="15621" max="15621" width="10.42578125" customWidth="1"/>
    <col min="15623" max="15623" width="11" customWidth="1"/>
    <col min="15625" max="15625" width="11.5703125" customWidth="1"/>
    <col min="15626" max="15627" width="10.28515625" customWidth="1"/>
    <col min="15628" max="15628" width="11" customWidth="1"/>
    <col min="15871" max="15871" width="7.5703125" customWidth="1"/>
    <col min="15872" max="15872" width="18.7109375" customWidth="1"/>
    <col min="15873" max="15873" width="29.7109375" customWidth="1"/>
    <col min="15874" max="15874" width="0" hidden="1" customWidth="1"/>
    <col min="15875" max="15875" width="14.140625" customWidth="1"/>
    <col min="15876" max="15876" width="12.5703125" customWidth="1"/>
    <col min="15877" max="15877" width="10.42578125" customWidth="1"/>
    <col min="15879" max="15879" width="11" customWidth="1"/>
    <col min="15881" max="15881" width="11.5703125" customWidth="1"/>
    <col min="15882" max="15883" width="10.28515625" customWidth="1"/>
    <col min="15884" max="15884" width="11" customWidth="1"/>
    <col min="16127" max="16127" width="7.5703125" customWidth="1"/>
    <col min="16128" max="16128" width="18.7109375" customWidth="1"/>
    <col min="16129" max="16129" width="29.7109375" customWidth="1"/>
    <col min="16130" max="16130" width="0" hidden="1" customWidth="1"/>
    <col min="16131" max="16131" width="14.140625" customWidth="1"/>
    <col min="16132" max="16132" width="12.5703125" customWidth="1"/>
    <col min="16133" max="16133" width="10.42578125" customWidth="1"/>
    <col min="16135" max="16135" width="11" customWidth="1"/>
    <col min="16137" max="16137" width="11.5703125" customWidth="1"/>
    <col min="16138" max="16139" width="10.28515625" customWidth="1"/>
    <col min="16140" max="16140" width="11" customWidth="1"/>
  </cols>
  <sheetData>
    <row r="1" spans="1:12" ht="18.75" x14ac:dyDescent="0.3">
      <c r="B1" s="1"/>
      <c r="C1" s="1"/>
      <c r="D1" s="98" t="s">
        <v>0</v>
      </c>
      <c r="E1" s="99"/>
      <c r="F1" s="99"/>
      <c r="G1" s="99"/>
      <c r="H1" s="99"/>
      <c r="I1" s="99"/>
      <c r="J1" s="2"/>
      <c r="K1" s="2"/>
      <c r="L1" s="1"/>
    </row>
    <row r="2" spans="1:12" x14ac:dyDescent="0.25">
      <c r="B2" s="100" t="s">
        <v>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</row>
    <row r="3" spans="1:12" x14ac:dyDescent="0.25">
      <c r="B3" s="102" t="s">
        <v>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x14ac:dyDescent="0.25">
      <c r="B4" s="3"/>
      <c r="C4" s="3"/>
      <c r="D4" s="102" t="s">
        <v>167</v>
      </c>
      <c r="E4" s="102"/>
      <c r="F4" s="102"/>
      <c r="G4" s="102"/>
      <c r="H4" s="102"/>
      <c r="I4" s="102"/>
      <c r="J4" s="3"/>
      <c r="K4" s="3"/>
      <c r="L4" s="3"/>
    </row>
    <row r="5" spans="1:12" x14ac:dyDescent="0.25">
      <c r="A5" s="4"/>
    </row>
    <row r="6" spans="1:12" ht="39" x14ac:dyDescent="0.25">
      <c r="A6" s="5" t="s">
        <v>3</v>
      </c>
      <c r="B6" s="6" t="s">
        <v>5</v>
      </c>
      <c r="C6" s="6" t="s">
        <v>4</v>
      </c>
      <c r="D6" s="6" t="s">
        <v>6</v>
      </c>
      <c r="E6" s="6" t="s">
        <v>7</v>
      </c>
      <c r="F6" s="6" t="s">
        <v>9</v>
      </c>
      <c r="G6" s="6" t="s">
        <v>10</v>
      </c>
      <c r="H6" s="6" t="s">
        <v>11</v>
      </c>
      <c r="I6" s="7" t="s">
        <v>12</v>
      </c>
      <c r="J6" s="7" t="s">
        <v>13</v>
      </c>
      <c r="K6" s="7" t="s">
        <v>14</v>
      </c>
      <c r="L6" s="6" t="s">
        <v>15</v>
      </c>
    </row>
    <row r="7" spans="1:12" x14ac:dyDescent="0.25">
      <c r="A7" s="8">
        <v>1</v>
      </c>
      <c r="B7" s="8">
        <v>3</v>
      </c>
      <c r="C7" s="8">
        <v>4</v>
      </c>
      <c r="D7" s="8">
        <v>5</v>
      </c>
      <c r="E7" s="8">
        <v>6</v>
      </c>
      <c r="F7" s="8">
        <v>8</v>
      </c>
      <c r="G7" s="8">
        <v>9</v>
      </c>
      <c r="H7" s="8">
        <v>10</v>
      </c>
      <c r="I7" s="8">
        <v>11</v>
      </c>
      <c r="J7" s="8">
        <v>12</v>
      </c>
      <c r="K7" s="8">
        <v>13</v>
      </c>
      <c r="L7" s="8">
        <v>14</v>
      </c>
    </row>
    <row r="8" spans="1:12" x14ac:dyDescent="0.25">
      <c r="A8" s="19">
        <v>1</v>
      </c>
      <c r="B8" s="69" t="s">
        <v>120</v>
      </c>
      <c r="C8" s="68"/>
      <c r="D8" s="70" t="s">
        <v>20</v>
      </c>
      <c r="E8" s="68">
        <v>23.4</v>
      </c>
      <c r="F8" s="71" t="s">
        <v>121</v>
      </c>
      <c r="G8" s="72">
        <v>10.16</v>
      </c>
      <c r="H8" s="70">
        <v>17697</v>
      </c>
      <c r="I8" s="68">
        <v>1</v>
      </c>
      <c r="J8" s="68"/>
      <c r="K8" s="68">
        <f>G8*H8</f>
        <v>179801.52</v>
      </c>
      <c r="L8" s="73">
        <f>K8</f>
        <v>179801.52</v>
      </c>
    </row>
    <row r="9" spans="1:12" x14ac:dyDescent="0.25">
      <c r="A9" s="19">
        <v>2</v>
      </c>
      <c r="B9" s="69" t="s">
        <v>122</v>
      </c>
      <c r="C9" s="68"/>
      <c r="D9" s="70" t="s">
        <v>20</v>
      </c>
      <c r="E9" s="68">
        <v>24.6</v>
      </c>
      <c r="F9" s="71" t="s">
        <v>123</v>
      </c>
      <c r="G9" s="72">
        <v>9.6300000000000008</v>
      </c>
      <c r="H9" s="70">
        <v>17697</v>
      </c>
      <c r="I9" s="68">
        <v>1</v>
      </c>
      <c r="J9" s="68"/>
      <c r="K9" s="68">
        <f t="shared" ref="K9:K24" si="0">G9*H9</f>
        <v>170422.11000000002</v>
      </c>
      <c r="L9" s="73">
        <f t="shared" ref="L9:L30" si="1">K9</f>
        <v>170422.11000000002</v>
      </c>
    </row>
    <row r="10" spans="1:12" ht="26.25" x14ac:dyDescent="0.25">
      <c r="A10" s="19">
        <v>3</v>
      </c>
      <c r="B10" s="69" t="s">
        <v>124</v>
      </c>
      <c r="C10" s="74"/>
      <c r="D10" s="70" t="s">
        <v>20</v>
      </c>
      <c r="E10" s="75" t="s">
        <v>49</v>
      </c>
      <c r="F10" s="76" t="s">
        <v>123</v>
      </c>
      <c r="G10" s="74">
        <v>9.9</v>
      </c>
      <c r="H10" s="74">
        <v>17697</v>
      </c>
      <c r="I10" s="68">
        <v>1</v>
      </c>
      <c r="J10" s="68"/>
      <c r="K10" s="68">
        <f t="shared" si="0"/>
        <v>175200.30000000002</v>
      </c>
      <c r="L10" s="73">
        <f t="shared" si="1"/>
        <v>175200.30000000002</v>
      </c>
    </row>
    <row r="11" spans="1:12" ht="26.25" x14ac:dyDescent="0.25">
      <c r="A11" s="19">
        <v>4</v>
      </c>
      <c r="B11" s="69" t="s">
        <v>125</v>
      </c>
      <c r="C11" s="68"/>
      <c r="D11" s="70" t="s">
        <v>20</v>
      </c>
      <c r="E11" s="68">
        <v>27.7</v>
      </c>
      <c r="F11" s="77" t="s">
        <v>123</v>
      </c>
      <c r="G11" s="72">
        <v>9.9</v>
      </c>
      <c r="H11" s="70">
        <v>17697</v>
      </c>
      <c r="I11" s="68">
        <v>1</v>
      </c>
      <c r="J11" s="68"/>
      <c r="K11" s="68">
        <f t="shared" si="0"/>
        <v>175200.30000000002</v>
      </c>
      <c r="L11" s="73">
        <f t="shared" si="1"/>
        <v>175200.30000000002</v>
      </c>
    </row>
    <row r="12" spans="1:12" ht="26.25" x14ac:dyDescent="0.25">
      <c r="A12" s="19">
        <v>5</v>
      </c>
      <c r="B12" s="69" t="s">
        <v>126</v>
      </c>
      <c r="C12" s="68"/>
      <c r="D12" s="70" t="s">
        <v>20</v>
      </c>
      <c r="E12" s="68">
        <v>17.600000000000001</v>
      </c>
      <c r="F12" s="78" t="s">
        <v>123</v>
      </c>
      <c r="G12" s="72">
        <v>9.3800000000000008</v>
      </c>
      <c r="H12" s="74">
        <v>17697</v>
      </c>
      <c r="I12" s="68">
        <v>1</v>
      </c>
      <c r="J12" s="68"/>
      <c r="K12" s="68">
        <f t="shared" si="0"/>
        <v>165997.86000000002</v>
      </c>
      <c r="L12" s="73">
        <f t="shared" si="1"/>
        <v>165997.86000000002</v>
      </c>
    </row>
    <row r="13" spans="1:12" x14ac:dyDescent="0.25">
      <c r="A13" s="19">
        <v>7</v>
      </c>
      <c r="B13" s="71" t="s">
        <v>127</v>
      </c>
      <c r="C13" s="68"/>
      <c r="D13" s="70" t="s">
        <v>20</v>
      </c>
      <c r="E13" s="68">
        <v>6.2</v>
      </c>
      <c r="F13" s="75" t="s">
        <v>128</v>
      </c>
      <c r="G13" s="79">
        <v>7.79</v>
      </c>
      <c r="H13" s="74">
        <v>17697</v>
      </c>
      <c r="I13" s="68">
        <v>1</v>
      </c>
      <c r="J13" s="68"/>
      <c r="K13" s="68">
        <f t="shared" si="0"/>
        <v>137859.63</v>
      </c>
      <c r="L13" s="73">
        <f t="shared" si="1"/>
        <v>137859.63</v>
      </c>
    </row>
    <row r="14" spans="1:12" x14ac:dyDescent="0.25">
      <c r="A14" s="19">
        <v>8</v>
      </c>
      <c r="B14" s="69" t="s">
        <v>129</v>
      </c>
      <c r="C14" s="68"/>
      <c r="D14" s="70" t="s">
        <v>20</v>
      </c>
      <c r="E14" s="68">
        <v>5</v>
      </c>
      <c r="F14" s="75" t="s">
        <v>128</v>
      </c>
      <c r="G14" s="79">
        <v>7.58</v>
      </c>
      <c r="H14" s="74">
        <v>17697</v>
      </c>
      <c r="I14" s="68">
        <v>1</v>
      </c>
      <c r="J14" s="68"/>
      <c r="K14" s="68">
        <f>G14*H14</f>
        <v>134143.26</v>
      </c>
      <c r="L14" s="73">
        <f t="shared" si="1"/>
        <v>134143.26</v>
      </c>
    </row>
    <row r="15" spans="1:12" x14ac:dyDescent="0.25">
      <c r="A15" s="19">
        <v>9</v>
      </c>
      <c r="B15" s="69" t="s">
        <v>130</v>
      </c>
      <c r="C15" s="68"/>
      <c r="D15" s="70" t="s">
        <v>20</v>
      </c>
      <c r="E15" s="68">
        <v>13.7</v>
      </c>
      <c r="F15" s="75" t="s">
        <v>131</v>
      </c>
      <c r="G15" s="79">
        <v>8.3699999999999992</v>
      </c>
      <c r="H15" s="74">
        <v>17697</v>
      </c>
      <c r="I15" s="68">
        <v>1</v>
      </c>
      <c r="J15" s="68"/>
      <c r="K15" s="68">
        <f>G15*H15</f>
        <v>148123.88999999998</v>
      </c>
      <c r="L15" s="73">
        <f t="shared" si="1"/>
        <v>148123.88999999998</v>
      </c>
    </row>
    <row r="16" spans="1:12" s="16" customFormat="1" x14ac:dyDescent="0.25">
      <c r="A16" s="9">
        <v>10</v>
      </c>
      <c r="B16" s="80" t="s">
        <v>132</v>
      </c>
      <c r="C16" s="10"/>
      <c r="D16" s="18" t="s">
        <v>20</v>
      </c>
      <c r="E16" s="18">
        <v>19.100000000000001</v>
      </c>
      <c r="F16" s="18" t="s">
        <v>133</v>
      </c>
      <c r="G16" s="18">
        <v>7.46</v>
      </c>
      <c r="H16" s="18">
        <v>17697</v>
      </c>
      <c r="I16" s="81">
        <v>1</v>
      </c>
      <c r="J16" s="81"/>
      <c r="K16" s="82">
        <f t="shared" ref="K16:K17" si="2">G16*H16*I16</f>
        <v>132019.62</v>
      </c>
      <c r="L16" s="82">
        <f t="shared" ref="L16:L17" si="3">J16+K16</f>
        <v>132019.62</v>
      </c>
    </row>
    <row r="17" spans="1:12" x14ac:dyDescent="0.25">
      <c r="A17" s="19">
        <v>11</v>
      </c>
      <c r="B17" s="69" t="s">
        <v>132</v>
      </c>
      <c r="C17" s="68"/>
      <c r="D17" s="70" t="s">
        <v>20</v>
      </c>
      <c r="E17" s="68">
        <v>23.6</v>
      </c>
      <c r="F17" s="75" t="s">
        <v>133</v>
      </c>
      <c r="G17" s="83">
        <v>7.59</v>
      </c>
      <c r="H17" s="74">
        <v>17697</v>
      </c>
      <c r="I17" s="68">
        <v>1</v>
      </c>
      <c r="J17" s="84"/>
      <c r="K17" s="85">
        <f t="shared" si="2"/>
        <v>134320.23000000001</v>
      </c>
      <c r="L17" s="85">
        <f t="shared" si="3"/>
        <v>134320.23000000001</v>
      </c>
    </row>
    <row r="18" spans="1:12" x14ac:dyDescent="0.25">
      <c r="A18" s="19">
        <v>12</v>
      </c>
      <c r="B18" s="71" t="s">
        <v>134</v>
      </c>
      <c r="C18" s="68"/>
      <c r="D18" s="70" t="s">
        <v>20</v>
      </c>
      <c r="E18" s="68">
        <v>13.7</v>
      </c>
      <c r="F18" s="13" t="s">
        <v>110</v>
      </c>
      <c r="G18" s="79">
        <v>6.77</v>
      </c>
      <c r="H18" s="74">
        <v>17697</v>
      </c>
      <c r="I18" s="68">
        <v>0.5</v>
      </c>
      <c r="J18" s="68"/>
      <c r="K18" s="68">
        <f>G18*H18*I18</f>
        <v>59904.344999999994</v>
      </c>
      <c r="L18" s="73">
        <f t="shared" si="1"/>
        <v>59904.344999999994</v>
      </c>
    </row>
    <row r="19" spans="1:12" x14ac:dyDescent="0.25">
      <c r="A19" s="19">
        <v>14</v>
      </c>
      <c r="B19" s="71" t="s">
        <v>134</v>
      </c>
      <c r="C19" s="68"/>
      <c r="D19" s="70" t="s">
        <v>20</v>
      </c>
      <c r="E19" s="68">
        <v>23.4</v>
      </c>
      <c r="F19" s="13" t="s">
        <v>110</v>
      </c>
      <c r="G19" s="79">
        <v>7.07</v>
      </c>
      <c r="H19" s="74">
        <v>17697</v>
      </c>
      <c r="I19" s="68">
        <v>0.5</v>
      </c>
      <c r="J19" s="68"/>
      <c r="K19" s="68">
        <f>G19*H19/2</f>
        <v>62558.895000000004</v>
      </c>
      <c r="L19" s="73">
        <f t="shared" si="1"/>
        <v>62558.895000000004</v>
      </c>
    </row>
    <row r="20" spans="1:12" x14ac:dyDescent="0.25">
      <c r="A20" s="19">
        <v>15</v>
      </c>
      <c r="B20" s="69" t="s">
        <v>135</v>
      </c>
      <c r="C20" s="68"/>
      <c r="D20" s="70" t="s">
        <v>20</v>
      </c>
      <c r="E20" s="68">
        <v>32.5</v>
      </c>
      <c r="F20" s="71" t="s">
        <v>136</v>
      </c>
      <c r="G20" s="72">
        <v>6.29</v>
      </c>
      <c r="H20" s="70">
        <v>17697</v>
      </c>
      <c r="I20" s="68">
        <v>1</v>
      </c>
      <c r="J20" s="68"/>
      <c r="K20" s="68">
        <f t="shared" si="0"/>
        <v>111314.13</v>
      </c>
      <c r="L20" s="73">
        <f t="shared" si="1"/>
        <v>111314.13</v>
      </c>
    </row>
    <row r="21" spans="1:12" x14ac:dyDescent="0.25">
      <c r="A21" s="19">
        <v>16</v>
      </c>
      <c r="B21" s="69" t="s">
        <v>137</v>
      </c>
      <c r="C21" s="74"/>
      <c r="D21" s="70" t="s">
        <v>20</v>
      </c>
      <c r="E21" s="75" t="s">
        <v>162</v>
      </c>
      <c r="F21" s="75" t="s">
        <v>136</v>
      </c>
      <c r="G21" s="74">
        <v>5.67</v>
      </c>
      <c r="H21" s="74">
        <v>17697</v>
      </c>
      <c r="I21" s="68">
        <v>1</v>
      </c>
      <c r="J21" s="68"/>
      <c r="K21" s="68">
        <f t="shared" si="0"/>
        <v>100341.99</v>
      </c>
      <c r="L21" s="73">
        <f t="shared" si="1"/>
        <v>100341.99</v>
      </c>
    </row>
    <row r="22" spans="1:12" x14ac:dyDescent="0.25">
      <c r="A22" s="19">
        <v>17</v>
      </c>
      <c r="B22" s="69" t="s">
        <v>138</v>
      </c>
      <c r="C22" s="86"/>
      <c r="D22" s="70" t="s">
        <v>20</v>
      </c>
      <c r="E22" s="75" t="s">
        <v>163</v>
      </c>
      <c r="F22" s="75" t="s">
        <v>110</v>
      </c>
      <c r="G22" s="74">
        <v>6.77</v>
      </c>
      <c r="H22" s="74">
        <v>17697</v>
      </c>
      <c r="I22" s="68">
        <v>1.5</v>
      </c>
      <c r="J22" s="68"/>
      <c r="K22" s="68">
        <f>G22*H22*I22</f>
        <v>179713.03499999997</v>
      </c>
      <c r="L22" s="73">
        <f t="shared" si="1"/>
        <v>179713.03499999997</v>
      </c>
    </row>
    <row r="23" spans="1:12" x14ac:dyDescent="0.25">
      <c r="A23" s="19">
        <v>18</v>
      </c>
      <c r="B23" s="69" t="s">
        <v>138</v>
      </c>
      <c r="C23" s="86"/>
      <c r="D23" s="74" t="s">
        <v>20</v>
      </c>
      <c r="E23" s="75" t="s">
        <v>139</v>
      </c>
      <c r="F23" s="75" t="s">
        <v>110</v>
      </c>
      <c r="G23" s="74">
        <v>6.77</v>
      </c>
      <c r="H23" s="74">
        <v>17697</v>
      </c>
      <c r="I23" s="68">
        <v>1</v>
      </c>
      <c r="J23" s="68"/>
      <c r="K23" s="68">
        <f>G23*H23*I23</f>
        <v>119808.68999999999</v>
      </c>
      <c r="L23" s="73">
        <f t="shared" si="1"/>
        <v>119808.68999999999</v>
      </c>
    </row>
    <row r="24" spans="1:12" ht="26.25" x14ac:dyDescent="0.25">
      <c r="A24" s="19">
        <v>19</v>
      </c>
      <c r="B24" s="69" t="s">
        <v>141</v>
      </c>
      <c r="C24" s="86"/>
      <c r="D24" s="74" t="s">
        <v>20</v>
      </c>
      <c r="E24" s="75" t="s">
        <v>63</v>
      </c>
      <c r="F24" s="75" t="s">
        <v>133</v>
      </c>
      <c r="G24" s="74">
        <v>7.46</v>
      </c>
      <c r="H24" s="74">
        <v>17697</v>
      </c>
      <c r="I24" s="68">
        <v>1</v>
      </c>
      <c r="J24" s="68"/>
      <c r="K24" s="68">
        <f t="shared" si="0"/>
        <v>132019.62</v>
      </c>
      <c r="L24" s="73">
        <f t="shared" si="1"/>
        <v>132019.62</v>
      </c>
    </row>
    <row r="25" spans="1:12" x14ac:dyDescent="0.25">
      <c r="A25" s="19">
        <v>20</v>
      </c>
      <c r="B25" s="71" t="s">
        <v>142</v>
      </c>
      <c r="C25" s="68"/>
      <c r="D25" s="74" t="s">
        <v>17</v>
      </c>
      <c r="E25" s="68">
        <v>2.9</v>
      </c>
      <c r="F25" s="75" t="s">
        <v>112</v>
      </c>
      <c r="G25" s="79">
        <v>3.01</v>
      </c>
      <c r="H25" s="74">
        <v>17697</v>
      </c>
      <c r="I25" s="68">
        <v>1</v>
      </c>
      <c r="J25" s="68"/>
      <c r="K25" s="68">
        <f>G25*H25</f>
        <v>53267.969999999994</v>
      </c>
      <c r="L25" s="73">
        <f t="shared" si="1"/>
        <v>53267.969999999994</v>
      </c>
    </row>
    <row r="26" spans="1:12" x14ac:dyDescent="0.25">
      <c r="A26" s="19">
        <v>21</v>
      </c>
      <c r="B26" s="71" t="s">
        <v>143</v>
      </c>
      <c r="C26" s="68"/>
      <c r="D26" s="74" t="s">
        <v>17</v>
      </c>
      <c r="E26" s="68">
        <v>5.0999999999999996</v>
      </c>
      <c r="F26" s="75" t="s">
        <v>19</v>
      </c>
      <c r="G26" s="79">
        <v>5.24</v>
      </c>
      <c r="H26" s="74">
        <v>17697</v>
      </c>
      <c r="I26" s="68">
        <v>1</v>
      </c>
      <c r="J26" s="68"/>
      <c r="K26" s="68">
        <f>G26*H26</f>
        <v>92732.28</v>
      </c>
      <c r="L26" s="73">
        <f t="shared" si="1"/>
        <v>92732.28</v>
      </c>
    </row>
    <row r="27" spans="1:12" x14ac:dyDescent="0.25">
      <c r="A27" s="19">
        <v>22</v>
      </c>
      <c r="B27" s="87" t="s">
        <v>144</v>
      </c>
      <c r="C27" s="88"/>
      <c r="D27" s="70" t="s">
        <v>20</v>
      </c>
      <c r="E27" s="89">
        <v>15.8</v>
      </c>
      <c r="F27" s="71" t="s">
        <v>145</v>
      </c>
      <c r="G27" s="90">
        <v>6.23</v>
      </c>
      <c r="H27" s="70">
        <v>17697</v>
      </c>
      <c r="I27" s="88">
        <v>1</v>
      </c>
      <c r="J27" s="88"/>
      <c r="K27" s="68">
        <f t="shared" ref="K27:K29" si="4">G27*H27</f>
        <v>110252.31000000001</v>
      </c>
      <c r="L27" s="73">
        <f t="shared" si="1"/>
        <v>110252.31000000001</v>
      </c>
    </row>
    <row r="28" spans="1:12" x14ac:dyDescent="0.25">
      <c r="A28" s="19">
        <v>23</v>
      </c>
      <c r="B28" s="71" t="s">
        <v>146</v>
      </c>
      <c r="C28" s="68"/>
      <c r="D28" s="74" t="s">
        <v>17</v>
      </c>
      <c r="E28" s="68">
        <v>37.200000000000003</v>
      </c>
      <c r="F28" s="75" t="s">
        <v>164</v>
      </c>
      <c r="G28" s="79">
        <v>4.53</v>
      </c>
      <c r="H28" s="74">
        <v>17697</v>
      </c>
      <c r="I28" s="68">
        <v>1</v>
      </c>
      <c r="J28" s="68"/>
      <c r="K28" s="68">
        <f t="shared" si="4"/>
        <v>80167.41</v>
      </c>
      <c r="L28" s="73">
        <f t="shared" si="1"/>
        <v>80167.41</v>
      </c>
    </row>
    <row r="29" spans="1:12" x14ac:dyDescent="0.25">
      <c r="A29" s="19">
        <v>24</v>
      </c>
      <c r="B29" s="71" t="s">
        <v>147</v>
      </c>
      <c r="C29" s="68"/>
      <c r="D29" s="74" t="s">
        <v>17</v>
      </c>
      <c r="E29" s="68">
        <v>26.6</v>
      </c>
      <c r="F29" s="75" t="s">
        <v>140</v>
      </c>
      <c r="G29" s="79">
        <v>3.68</v>
      </c>
      <c r="H29" s="74">
        <v>17697</v>
      </c>
      <c r="I29" s="68">
        <v>1</v>
      </c>
      <c r="J29" s="68"/>
      <c r="K29" s="68">
        <f t="shared" si="4"/>
        <v>65124.960000000006</v>
      </c>
      <c r="L29" s="73">
        <f t="shared" si="1"/>
        <v>65124.960000000006</v>
      </c>
    </row>
    <row r="30" spans="1:12" x14ac:dyDescent="0.25">
      <c r="A30" s="19">
        <v>25</v>
      </c>
      <c r="B30" s="71" t="s">
        <v>148</v>
      </c>
      <c r="C30" s="68"/>
      <c r="D30" s="74" t="s">
        <v>20</v>
      </c>
      <c r="E30" s="68">
        <v>3</v>
      </c>
      <c r="F30" s="75" t="s">
        <v>136</v>
      </c>
      <c r="G30" s="79">
        <v>5.57</v>
      </c>
      <c r="H30" s="74">
        <v>17697</v>
      </c>
      <c r="I30" s="68">
        <v>1</v>
      </c>
      <c r="J30" s="68"/>
      <c r="K30" s="68">
        <f>G30*H30+J30</f>
        <v>98572.290000000008</v>
      </c>
      <c r="L30" s="73">
        <f t="shared" si="1"/>
        <v>98572.290000000008</v>
      </c>
    </row>
    <row r="31" spans="1:12" x14ac:dyDescent="0.25">
      <c r="A31" s="19">
        <v>26</v>
      </c>
      <c r="B31" s="70" t="s">
        <v>149</v>
      </c>
      <c r="C31" s="91"/>
      <c r="D31" s="70" t="s">
        <v>20</v>
      </c>
      <c r="E31" s="70">
        <v>5</v>
      </c>
      <c r="F31" s="70" t="s">
        <v>145</v>
      </c>
      <c r="G31" s="70">
        <v>6.96</v>
      </c>
      <c r="H31" s="70">
        <v>17697</v>
      </c>
      <c r="I31" s="97">
        <v>0.5</v>
      </c>
      <c r="J31" s="84"/>
      <c r="K31" s="92">
        <f>G31*H31*I31</f>
        <v>61585.56</v>
      </c>
      <c r="L31" s="92">
        <f t="shared" ref="L31:L33" si="5">J31+K31</f>
        <v>61585.56</v>
      </c>
    </row>
    <row r="32" spans="1:12" x14ac:dyDescent="0.25">
      <c r="A32" s="19">
        <v>27</v>
      </c>
      <c r="B32" s="70" t="s">
        <v>150</v>
      </c>
      <c r="C32" s="91"/>
      <c r="D32" s="70" t="s">
        <v>20</v>
      </c>
      <c r="E32" s="70">
        <v>31.2</v>
      </c>
      <c r="F32" s="70" t="s">
        <v>114</v>
      </c>
      <c r="G32" s="70">
        <v>6.33</v>
      </c>
      <c r="H32" s="70">
        <v>17697</v>
      </c>
      <c r="I32" s="84">
        <v>1</v>
      </c>
      <c r="J32" s="84"/>
      <c r="K32" s="92">
        <f t="shared" ref="K32:K44" si="6">G32*H32*I32</f>
        <v>112022.01</v>
      </c>
      <c r="L32" s="92">
        <f t="shared" si="5"/>
        <v>112022.01</v>
      </c>
    </row>
    <row r="33" spans="1:12" x14ac:dyDescent="0.25">
      <c r="A33" s="19">
        <v>28</v>
      </c>
      <c r="B33" s="70" t="s">
        <v>151</v>
      </c>
      <c r="C33" s="91"/>
      <c r="D33" s="70" t="s">
        <v>20</v>
      </c>
      <c r="E33" s="70">
        <v>18.2</v>
      </c>
      <c r="F33" s="70" t="s">
        <v>128</v>
      </c>
      <c r="G33" s="70">
        <v>8.4499999999999993</v>
      </c>
      <c r="H33" s="70">
        <v>17697</v>
      </c>
      <c r="I33" s="84">
        <v>1</v>
      </c>
      <c r="J33" s="84"/>
      <c r="K33" s="92">
        <f t="shared" si="6"/>
        <v>149539.65</v>
      </c>
      <c r="L33" s="92">
        <f t="shared" si="5"/>
        <v>149539.65</v>
      </c>
    </row>
    <row r="34" spans="1:12" x14ac:dyDescent="0.25">
      <c r="A34" s="19">
        <v>29</v>
      </c>
      <c r="B34" s="93" t="s">
        <v>152</v>
      </c>
      <c r="C34" s="68"/>
      <c r="D34" s="68" t="s">
        <v>20</v>
      </c>
      <c r="E34" s="10">
        <v>9.8000000000000007</v>
      </c>
      <c r="F34" s="93" t="s">
        <v>136</v>
      </c>
      <c r="G34" s="93">
        <v>5.78</v>
      </c>
      <c r="H34" s="93">
        <v>17697</v>
      </c>
      <c r="I34" s="94">
        <v>1</v>
      </c>
      <c r="J34" s="68"/>
      <c r="K34" s="92">
        <f t="shared" si="6"/>
        <v>102288.66</v>
      </c>
      <c r="L34" s="92">
        <f t="shared" ref="L34:L43" si="7">G34*H34*I34+J34</f>
        <v>102288.66</v>
      </c>
    </row>
    <row r="35" spans="1:12" x14ac:dyDescent="0.25">
      <c r="A35" s="19">
        <v>30</v>
      </c>
      <c r="B35" s="93" t="s">
        <v>153</v>
      </c>
      <c r="C35" s="68"/>
      <c r="D35" s="68" t="s">
        <v>17</v>
      </c>
      <c r="E35" s="68"/>
      <c r="F35" s="93" t="s">
        <v>116</v>
      </c>
      <c r="G35" s="93">
        <v>2.89</v>
      </c>
      <c r="H35" s="93">
        <v>17697</v>
      </c>
      <c r="I35" s="95">
        <v>1.5</v>
      </c>
      <c r="J35" s="68"/>
      <c r="K35" s="92">
        <f t="shared" si="6"/>
        <v>76716.494999999995</v>
      </c>
      <c r="L35" s="92">
        <f t="shared" si="7"/>
        <v>76716.494999999995</v>
      </c>
    </row>
    <row r="36" spans="1:12" x14ac:dyDescent="0.25">
      <c r="A36" s="19">
        <v>31</v>
      </c>
      <c r="B36" s="93" t="s">
        <v>154</v>
      </c>
      <c r="C36" s="68"/>
      <c r="D36" s="68" t="s">
        <v>17</v>
      </c>
      <c r="E36" s="68">
        <v>2.9</v>
      </c>
      <c r="F36" s="93" t="s">
        <v>140</v>
      </c>
      <c r="G36" s="93">
        <v>3.39</v>
      </c>
      <c r="H36" s="93">
        <v>17697</v>
      </c>
      <c r="I36" s="95">
        <v>0.5</v>
      </c>
      <c r="J36" s="68"/>
      <c r="K36" s="92">
        <f t="shared" si="6"/>
        <v>29996.415000000001</v>
      </c>
      <c r="L36" s="92">
        <f t="shared" si="7"/>
        <v>29996.415000000001</v>
      </c>
    </row>
    <row r="37" spans="1:12" x14ac:dyDescent="0.25">
      <c r="A37" s="19">
        <v>32</v>
      </c>
      <c r="B37" s="93" t="s">
        <v>154</v>
      </c>
      <c r="C37" s="68"/>
      <c r="D37" s="68" t="s">
        <v>20</v>
      </c>
      <c r="E37" s="68">
        <v>2.9</v>
      </c>
      <c r="F37" s="93" t="s">
        <v>110</v>
      </c>
      <c r="G37" s="93">
        <v>4.1900000000000004</v>
      </c>
      <c r="H37" s="93">
        <v>17697</v>
      </c>
      <c r="I37" s="95">
        <v>0.5</v>
      </c>
      <c r="J37" s="68"/>
      <c r="K37" s="92">
        <f t="shared" si="6"/>
        <v>37075.215000000004</v>
      </c>
      <c r="L37" s="92">
        <f t="shared" si="7"/>
        <v>37075.215000000004</v>
      </c>
    </row>
    <row r="38" spans="1:12" x14ac:dyDescent="0.25">
      <c r="A38" s="19">
        <v>33</v>
      </c>
      <c r="B38" s="93" t="s">
        <v>155</v>
      </c>
      <c r="C38" s="68"/>
      <c r="D38" s="68" t="s">
        <v>115</v>
      </c>
      <c r="E38" s="68"/>
      <c r="F38" s="93" t="s">
        <v>116</v>
      </c>
      <c r="G38" s="93">
        <v>2.89</v>
      </c>
      <c r="H38" s="93">
        <v>17697</v>
      </c>
      <c r="I38" s="95">
        <v>1.5</v>
      </c>
      <c r="J38" s="68"/>
      <c r="K38" s="92">
        <f t="shared" si="6"/>
        <v>76716.494999999995</v>
      </c>
      <c r="L38" s="92">
        <f t="shared" si="7"/>
        <v>76716.494999999995</v>
      </c>
    </row>
    <row r="39" spans="1:12" x14ac:dyDescent="0.25">
      <c r="A39" s="19">
        <v>34</v>
      </c>
      <c r="B39" s="93" t="s">
        <v>156</v>
      </c>
      <c r="C39" s="68"/>
      <c r="D39" s="93" t="s">
        <v>17</v>
      </c>
      <c r="E39" s="68">
        <v>2.4</v>
      </c>
      <c r="F39" s="93" t="s">
        <v>157</v>
      </c>
      <c r="G39" s="93">
        <v>3.01</v>
      </c>
      <c r="H39" s="93">
        <v>17697</v>
      </c>
      <c r="I39" s="94">
        <v>1</v>
      </c>
      <c r="J39" s="68"/>
      <c r="K39" s="92">
        <f t="shared" si="6"/>
        <v>53267.969999999994</v>
      </c>
      <c r="L39" s="92">
        <f t="shared" si="7"/>
        <v>53267.969999999994</v>
      </c>
    </row>
    <row r="40" spans="1:12" x14ac:dyDescent="0.25">
      <c r="A40" s="19">
        <v>35</v>
      </c>
      <c r="B40" s="93" t="s">
        <v>113</v>
      </c>
      <c r="C40" s="68"/>
      <c r="D40" s="68"/>
      <c r="E40" s="68"/>
      <c r="F40" s="93" t="s">
        <v>111</v>
      </c>
      <c r="G40" s="93">
        <v>2.77</v>
      </c>
      <c r="H40" s="93">
        <v>17697</v>
      </c>
      <c r="I40" s="94">
        <v>1</v>
      </c>
      <c r="J40" s="68"/>
      <c r="K40" s="92">
        <f t="shared" si="6"/>
        <v>49020.69</v>
      </c>
      <c r="L40" s="92">
        <f t="shared" si="7"/>
        <v>49020.69</v>
      </c>
    </row>
    <row r="41" spans="1:12" x14ac:dyDescent="0.25">
      <c r="A41" s="19">
        <v>36</v>
      </c>
      <c r="B41" s="93" t="s">
        <v>158</v>
      </c>
      <c r="C41" s="68"/>
      <c r="D41" s="93" t="s">
        <v>17</v>
      </c>
      <c r="E41" s="68"/>
      <c r="F41" s="93" t="s">
        <v>117</v>
      </c>
      <c r="G41" s="93">
        <v>2.89</v>
      </c>
      <c r="H41" s="93">
        <v>17697</v>
      </c>
      <c r="I41" s="95">
        <v>1.5</v>
      </c>
      <c r="J41" s="68">
        <v>5309</v>
      </c>
      <c r="K41" s="92">
        <f>G41*H41*I41+J41</f>
        <v>82025.494999999995</v>
      </c>
      <c r="L41" s="92">
        <f t="shared" si="7"/>
        <v>82025.494999999995</v>
      </c>
    </row>
    <row r="42" spans="1:12" x14ac:dyDescent="0.25">
      <c r="A42" s="19">
        <v>37</v>
      </c>
      <c r="B42" s="93" t="s">
        <v>159</v>
      </c>
      <c r="C42" s="68"/>
      <c r="D42" s="68" t="s">
        <v>20</v>
      </c>
      <c r="E42" s="68">
        <v>32.799999999999997</v>
      </c>
      <c r="F42" s="93" t="s">
        <v>110</v>
      </c>
      <c r="G42" s="93">
        <v>4.83</v>
      </c>
      <c r="H42" s="93">
        <v>17697</v>
      </c>
      <c r="I42" s="95">
        <v>1</v>
      </c>
      <c r="J42" s="68"/>
      <c r="K42" s="92">
        <f t="shared" si="6"/>
        <v>85476.51</v>
      </c>
      <c r="L42" s="92">
        <f t="shared" si="7"/>
        <v>85476.51</v>
      </c>
    </row>
    <row r="43" spans="1:12" x14ac:dyDescent="0.25">
      <c r="A43" s="19">
        <v>38</v>
      </c>
      <c r="B43" s="93" t="s">
        <v>118</v>
      </c>
      <c r="C43" s="68"/>
      <c r="D43" s="68" t="s">
        <v>17</v>
      </c>
      <c r="E43" s="68"/>
      <c r="F43" s="93" t="s">
        <v>119</v>
      </c>
      <c r="G43" s="93">
        <v>2.81</v>
      </c>
      <c r="H43" s="93">
        <v>17697</v>
      </c>
      <c r="I43" s="95">
        <v>7.5</v>
      </c>
      <c r="J43" s="68"/>
      <c r="K43" s="92">
        <f t="shared" si="6"/>
        <v>372964.27500000002</v>
      </c>
      <c r="L43" s="92">
        <f t="shared" si="7"/>
        <v>372964.27500000002</v>
      </c>
    </row>
    <row r="44" spans="1:12" x14ac:dyDescent="0.25">
      <c r="A44" s="19">
        <v>39</v>
      </c>
      <c r="B44" s="93" t="s">
        <v>160</v>
      </c>
      <c r="C44" s="68"/>
      <c r="D44" s="68" t="s">
        <v>20</v>
      </c>
      <c r="E44" s="70">
        <v>30.8</v>
      </c>
      <c r="F44" s="70" t="s">
        <v>161</v>
      </c>
      <c r="G44" s="70">
        <v>8.5399999999999991</v>
      </c>
      <c r="H44" s="70">
        <v>17697</v>
      </c>
      <c r="I44" s="84">
        <v>1</v>
      </c>
      <c r="J44" s="84"/>
      <c r="K44" s="85">
        <f t="shared" si="6"/>
        <v>151132.37999999998</v>
      </c>
      <c r="L44" s="92">
        <f t="shared" ref="L44" si="8">J44+K44</f>
        <v>151132.37999999998</v>
      </c>
    </row>
    <row r="45" spans="1:12" x14ac:dyDescent="0.25">
      <c r="A45" s="19"/>
      <c r="B45" s="20" t="s">
        <v>24</v>
      </c>
      <c r="C45" s="20"/>
      <c r="D45" s="20"/>
      <c r="E45" s="20"/>
      <c r="F45" s="20"/>
      <c r="G45" s="20"/>
      <c r="H45" s="20"/>
      <c r="I45" s="96">
        <f>SUM(I8:I44)</f>
        <v>43</v>
      </c>
      <c r="J45" s="21">
        <f>SUM(J8:J44)</f>
        <v>5309</v>
      </c>
      <c r="K45" s="21">
        <f>SUM(K8:K44)</f>
        <v>4258694.4649999999</v>
      </c>
      <c r="L45" s="21">
        <f>SUM(L8:L44)</f>
        <v>4258694.4649999999</v>
      </c>
    </row>
    <row r="46" spans="1:12" x14ac:dyDescent="0.25">
      <c r="L46" s="22"/>
    </row>
  </sheetData>
  <mergeCells count="4">
    <mergeCell ref="D1:I1"/>
    <mergeCell ref="B2:L2"/>
    <mergeCell ref="B3:L3"/>
    <mergeCell ref="D4:I4"/>
  </mergeCells>
  <pageMargins left="0.7" right="0.7" top="0.75" bottom="0.75" header="0.3" footer="0.3"/>
  <pageSetup paperSize="9" scale="48" orientation="landscape" r:id="rId1"/>
  <rowBreaks count="1" manualBreakCount="1">
    <brk id="4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7"/>
  <sheetViews>
    <sheetView tabSelected="1" view="pageBreakPreview" topLeftCell="A67" zoomScale="53" zoomScaleNormal="100" zoomScaleSheetLayoutView="53" workbookViewId="0">
      <selection activeCell="A4" sqref="A4:W5"/>
    </sheetView>
  </sheetViews>
  <sheetFormatPr defaultRowHeight="12.75" x14ac:dyDescent="0.2"/>
  <cols>
    <col min="1" max="1" width="7.42578125" style="1" customWidth="1"/>
    <col min="2" max="2" width="31.42578125" style="1" customWidth="1"/>
    <col min="3" max="3" width="9.5703125" style="1" hidden="1" customWidth="1"/>
    <col min="4" max="4" width="39" style="1" hidden="1" customWidth="1"/>
    <col min="5" max="5" width="10.85546875" style="1" customWidth="1"/>
    <col min="6" max="6" width="8" style="1" customWidth="1"/>
    <col min="7" max="7" width="10.140625" style="1" customWidth="1"/>
    <col min="8" max="8" width="9.140625" style="1"/>
    <col min="9" max="9" width="11.5703125" style="1" customWidth="1"/>
    <col min="10" max="10" width="19.140625" style="1" customWidth="1"/>
    <col min="11" max="11" width="20" style="1" customWidth="1"/>
    <col min="12" max="12" width="18.28515625" style="30" customWidth="1"/>
    <col min="13" max="13" width="14.42578125" style="1" customWidth="1"/>
    <col min="14" max="14" width="21.85546875" style="1" customWidth="1"/>
    <col min="15" max="15" width="19.85546875" style="30" customWidth="1"/>
    <col min="16" max="16" width="20.5703125" style="30" customWidth="1"/>
    <col min="17" max="17" width="21.85546875" style="30" customWidth="1"/>
    <col min="18" max="20" width="21" style="30" customWidth="1"/>
    <col min="21" max="21" width="18" style="30" customWidth="1"/>
    <col min="22" max="22" width="22.7109375" style="1" customWidth="1"/>
    <col min="23" max="23" width="18.7109375" style="1" customWidth="1"/>
    <col min="24" max="24" width="0.42578125" style="1" hidden="1" customWidth="1"/>
    <col min="25" max="25" width="13.7109375" style="1" hidden="1" customWidth="1"/>
    <col min="26" max="26" width="7.42578125" style="1" customWidth="1"/>
    <col min="27" max="27" width="14.42578125" style="1" customWidth="1"/>
    <col min="28" max="257" width="9.140625" style="1"/>
    <col min="258" max="258" width="7.42578125" style="1" customWidth="1"/>
    <col min="259" max="259" width="33" style="1" customWidth="1"/>
    <col min="260" max="260" width="25.140625" style="1" customWidth="1"/>
    <col min="261" max="261" width="42.28515625" style="1" customWidth="1"/>
    <col min="262" max="263" width="0" style="1" hidden="1" customWidth="1"/>
    <col min="264" max="264" width="10.85546875" style="1" customWidth="1"/>
    <col min="265" max="265" width="8" style="1" customWidth="1"/>
    <col min="266" max="266" width="9.140625" style="1"/>
    <col min="267" max="267" width="11.5703125" style="1" customWidth="1"/>
    <col min="268" max="268" width="16.140625" style="1" customWidth="1"/>
    <col min="269" max="269" width="20" style="1" customWidth="1"/>
    <col min="270" max="270" width="11.7109375" style="1" customWidth="1"/>
    <col min="271" max="271" width="12.5703125" style="1" customWidth="1"/>
    <col min="272" max="272" width="20.85546875" style="1" customWidth="1"/>
    <col min="273" max="273" width="13" style="1" customWidth="1"/>
    <col min="274" max="274" width="12" style="1" customWidth="1"/>
    <col min="275" max="275" width="10.85546875" style="1" customWidth="1"/>
    <col min="276" max="277" width="11.140625" style="1" customWidth="1"/>
    <col min="278" max="278" width="20.85546875" style="1" customWidth="1"/>
    <col min="279" max="279" width="18.7109375" style="1" customWidth="1"/>
    <col min="280" max="281" width="0" style="1" hidden="1" customWidth="1"/>
    <col min="282" max="282" width="7.42578125" style="1" customWidth="1"/>
    <col min="283" max="283" width="14.42578125" style="1" customWidth="1"/>
    <col min="284" max="513" width="9.140625" style="1"/>
    <col min="514" max="514" width="7.42578125" style="1" customWidth="1"/>
    <col min="515" max="515" width="33" style="1" customWidth="1"/>
    <col min="516" max="516" width="25.140625" style="1" customWidth="1"/>
    <col min="517" max="517" width="42.28515625" style="1" customWidth="1"/>
    <col min="518" max="519" width="0" style="1" hidden="1" customWidth="1"/>
    <col min="520" max="520" width="10.85546875" style="1" customWidth="1"/>
    <col min="521" max="521" width="8" style="1" customWidth="1"/>
    <col min="522" max="522" width="9.140625" style="1"/>
    <col min="523" max="523" width="11.5703125" style="1" customWidth="1"/>
    <col min="524" max="524" width="16.140625" style="1" customWidth="1"/>
    <col min="525" max="525" width="20" style="1" customWidth="1"/>
    <col min="526" max="526" width="11.7109375" style="1" customWidth="1"/>
    <col min="527" max="527" width="12.5703125" style="1" customWidth="1"/>
    <col min="528" max="528" width="20.85546875" style="1" customWidth="1"/>
    <col min="529" max="529" width="13" style="1" customWidth="1"/>
    <col min="530" max="530" width="12" style="1" customWidth="1"/>
    <col min="531" max="531" width="10.85546875" style="1" customWidth="1"/>
    <col min="532" max="533" width="11.140625" style="1" customWidth="1"/>
    <col min="534" max="534" width="20.85546875" style="1" customWidth="1"/>
    <col min="535" max="535" width="18.7109375" style="1" customWidth="1"/>
    <col min="536" max="537" width="0" style="1" hidden="1" customWidth="1"/>
    <col min="538" max="538" width="7.42578125" style="1" customWidth="1"/>
    <col min="539" max="539" width="14.42578125" style="1" customWidth="1"/>
    <col min="540" max="769" width="9.140625" style="1"/>
    <col min="770" max="770" width="7.42578125" style="1" customWidth="1"/>
    <col min="771" max="771" width="33" style="1" customWidth="1"/>
    <col min="772" max="772" width="25.140625" style="1" customWidth="1"/>
    <col min="773" max="773" width="42.28515625" style="1" customWidth="1"/>
    <col min="774" max="775" width="0" style="1" hidden="1" customWidth="1"/>
    <col min="776" max="776" width="10.85546875" style="1" customWidth="1"/>
    <col min="777" max="777" width="8" style="1" customWidth="1"/>
    <col min="778" max="778" width="9.140625" style="1"/>
    <col min="779" max="779" width="11.5703125" style="1" customWidth="1"/>
    <col min="780" max="780" width="16.140625" style="1" customWidth="1"/>
    <col min="781" max="781" width="20" style="1" customWidth="1"/>
    <col min="782" max="782" width="11.7109375" style="1" customWidth="1"/>
    <col min="783" max="783" width="12.5703125" style="1" customWidth="1"/>
    <col min="784" max="784" width="20.85546875" style="1" customWidth="1"/>
    <col min="785" max="785" width="13" style="1" customWidth="1"/>
    <col min="786" max="786" width="12" style="1" customWidth="1"/>
    <col min="787" max="787" width="10.85546875" style="1" customWidth="1"/>
    <col min="788" max="789" width="11.140625" style="1" customWidth="1"/>
    <col min="790" max="790" width="20.85546875" style="1" customWidth="1"/>
    <col min="791" max="791" width="18.7109375" style="1" customWidth="1"/>
    <col min="792" max="793" width="0" style="1" hidden="1" customWidth="1"/>
    <col min="794" max="794" width="7.42578125" style="1" customWidth="1"/>
    <col min="795" max="795" width="14.42578125" style="1" customWidth="1"/>
    <col min="796" max="1025" width="9.140625" style="1"/>
    <col min="1026" max="1026" width="7.42578125" style="1" customWidth="1"/>
    <col min="1027" max="1027" width="33" style="1" customWidth="1"/>
    <col min="1028" max="1028" width="25.140625" style="1" customWidth="1"/>
    <col min="1029" max="1029" width="42.28515625" style="1" customWidth="1"/>
    <col min="1030" max="1031" width="0" style="1" hidden="1" customWidth="1"/>
    <col min="1032" max="1032" width="10.85546875" style="1" customWidth="1"/>
    <col min="1033" max="1033" width="8" style="1" customWidth="1"/>
    <col min="1034" max="1034" width="9.140625" style="1"/>
    <col min="1035" max="1035" width="11.5703125" style="1" customWidth="1"/>
    <col min="1036" max="1036" width="16.140625" style="1" customWidth="1"/>
    <col min="1037" max="1037" width="20" style="1" customWidth="1"/>
    <col min="1038" max="1038" width="11.7109375" style="1" customWidth="1"/>
    <col min="1039" max="1039" width="12.5703125" style="1" customWidth="1"/>
    <col min="1040" max="1040" width="20.85546875" style="1" customWidth="1"/>
    <col min="1041" max="1041" width="13" style="1" customWidth="1"/>
    <col min="1042" max="1042" width="12" style="1" customWidth="1"/>
    <col min="1043" max="1043" width="10.85546875" style="1" customWidth="1"/>
    <col min="1044" max="1045" width="11.140625" style="1" customWidth="1"/>
    <col min="1046" max="1046" width="20.85546875" style="1" customWidth="1"/>
    <col min="1047" max="1047" width="18.7109375" style="1" customWidth="1"/>
    <col min="1048" max="1049" width="0" style="1" hidden="1" customWidth="1"/>
    <col min="1050" max="1050" width="7.42578125" style="1" customWidth="1"/>
    <col min="1051" max="1051" width="14.42578125" style="1" customWidth="1"/>
    <col min="1052" max="1281" width="9.140625" style="1"/>
    <col min="1282" max="1282" width="7.42578125" style="1" customWidth="1"/>
    <col min="1283" max="1283" width="33" style="1" customWidth="1"/>
    <col min="1284" max="1284" width="25.140625" style="1" customWidth="1"/>
    <col min="1285" max="1285" width="42.28515625" style="1" customWidth="1"/>
    <col min="1286" max="1287" width="0" style="1" hidden="1" customWidth="1"/>
    <col min="1288" max="1288" width="10.85546875" style="1" customWidth="1"/>
    <col min="1289" max="1289" width="8" style="1" customWidth="1"/>
    <col min="1290" max="1290" width="9.140625" style="1"/>
    <col min="1291" max="1291" width="11.5703125" style="1" customWidth="1"/>
    <col min="1292" max="1292" width="16.140625" style="1" customWidth="1"/>
    <col min="1293" max="1293" width="20" style="1" customWidth="1"/>
    <col min="1294" max="1294" width="11.7109375" style="1" customWidth="1"/>
    <col min="1295" max="1295" width="12.5703125" style="1" customWidth="1"/>
    <col min="1296" max="1296" width="20.85546875" style="1" customWidth="1"/>
    <col min="1297" max="1297" width="13" style="1" customWidth="1"/>
    <col min="1298" max="1298" width="12" style="1" customWidth="1"/>
    <col min="1299" max="1299" width="10.85546875" style="1" customWidth="1"/>
    <col min="1300" max="1301" width="11.140625" style="1" customWidth="1"/>
    <col min="1302" max="1302" width="20.85546875" style="1" customWidth="1"/>
    <col min="1303" max="1303" width="18.7109375" style="1" customWidth="1"/>
    <col min="1304" max="1305" width="0" style="1" hidden="1" customWidth="1"/>
    <col min="1306" max="1306" width="7.42578125" style="1" customWidth="1"/>
    <col min="1307" max="1307" width="14.42578125" style="1" customWidth="1"/>
    <col min="1308" max="1537" width="9.140625" style="1"/>
    <col min="1538" max="1538" width="7.42578125" style="1" customWidth="1"/>
    <col min="1539" max="1539" width="33" style="1" customWidth="1"/>
    <col min="1540" max="1540" width="25.140625" style="1" customWidth="1"/>
    <col min="1541" max="1541" width="42.28515625" style="1" customWidth="1"/>
    <col min="1542" max="1543" width="0" style="1" hidden="1" customWidth="1"/>
    <col min="1544" max="1544" width="10.85546875" style="1" customWidth="1"/>
    <col min="1545" max="1545" width="8" style="1" customWidth="1"/>
    <col min="1546" max="1546" width="9.140625" style="1"/>
    <col min="1547" max="1547" width="11.5703125" style="1" customWidth="1"/>
    <col min="1548" max="1548" width="16.140625" style="1" customWidth="1"/>
    <col min="1549" max="1549" width="20" style="1" customWidth="1"/>
    <col min="1550" max="1550" width="11.7109375" style="1" customWidth="1"/>
    <col min="1551" max="1551" width="12.5703125" style="1" customWidth="1"/>
    <col min="1552" max="1552" width="20.85546875" style="1" customWidth="1"/>
    <col min="1553" max="1553" width="13" style="1" customWidth="1"/>
    <col min="1554" max="1554" width="12" style="1" customWidth="1"/>
    <col min="1555" max="1555" width="10.85546875" style="1" customWidth="1"/>
    <col min="1556" max="1557" width="11.140625" style="1" customWidth="1"/>
    <col min="1558" max="1558" width="20.85546875" style="1" customWidth="1"/>
    <col min="1559" max="1559" width="18.7109375" style="1" customWidth="1"/>
    <col min="1560" max="1561" width="0" style="1" hidden="1" customWidth="1"/>
    <col min="1562" max="1562" width="7.42578125" style="1" customWidth="1"/>
    <col min="1563" max="1563" width="14.42578125" style="1" customWidth="1"/>
    <col min="1564" max="1793" width="9.140625" style="1"/>
    <col min="1794" max="1794" width="7.42578125" style="1" customWidth="1"/>
    <col min="1795" max="1795" width="33" style="1" customWidth="1"/>
    <col min="1796" max="1796" width="25.140625" style="1" customWidth="1"/>
    <col min="1797" max="1797" width="42.28515625" style="1" customWidth="1"/>
    <col min="1798" max="1799" width="0" style="1" hidden="1" customWidth="1"/>
    <col min="1800" max="1800" width="10.85546875" style="1" customWidth="1"/>
    <col min="1801" max="1801" width="8" style="1" customWidth="1"/>
    <col min="1802" max="1802" width="9.140625" style="1"/>
    <col min="1803" max="1803" width="11.5703125" style="1" customWidth="1"/>
    <col min="1804" max="1804" width="16.140625" style="1" customWidth="1"/>
    <col min="1805" max="1805" width="20" style="1" customWidth="1"/>
    <col min="1806" max="1806" width="11.7109375" style="1" customWidth="1"/>
    <col min="1807" max="1807" width="12.5703125" style="1" customWidth="1"/>
    <col min="1808" max="1808" width="20.85546875" style="1" customWidth="1"/>
    <col min="1809" max="1809" width="13" style="1" customWidth="1"/>
    <col min="1810" max="1810" width="12" style="1" customWidth="1"/>
    <col min="1811" max="1811" width="10.85546875" style="1" customWidth="1"/>
    <col min="1812" max="1813" width="11.140625" style="1" customWidth="1"/>
    <col min="1814" max="1814" width="20.85546875" style="1" customWidth="1"/>
    <col min="1815" max="1815" width="18.7109375" style="1" customWidth="1"/>
    <col min="1816" max="1817" width="0" style="1" hidden="1" customWidth="1"/>
    <col min="1818" max="1818" width="7.42578125" style="1" customWidth="1"/>
    <col min="1819" max="1819" width="14.42578125" style="1" customWidth="1"/>
    <col min="1820" max="2049" width="9.140625" style="1"/>
    <col min="2050" max="2050" width="7.42578125" style="1" customWidth="1"/>
    <col min="2051" max="2051" width="33" style="1" customWidth="1"/>
    <col min="2052" max="2052" width="25.140625" style="1" customWidth="1"/>
    <col min="2053" max="2053" width="42.28515625" style="1" customWidth="1"/>
    <col min="2054" max="2055" width="0" style="1" hidden="1" customWidth="1"/>
    <col min="2056" max="2056" width="10.85546875" style="1" customWidth="1"/>
    <col min="2057" max="2057" width="8" style="1" customWidth="1"/>
    <col min="2058" max="2058" width="9.140625" style="1"/>
    <col min="2059" max="2059" width="11.5703125" style="1" customWidth="1"/>
    <col min="2060" max="2060" width="16.140625" style="1" customWidth="1"/>
    <col min="2061" max="2061" width="20" style="1" customWidth="1"/>
    <col min="2062" max="2062" width="11.7109375" style="1" customWidth="1"/>
    <col min="2063" max="2063" width="12.5703125" style="1" customWidth="1"/>
    <col min="2064" max="2064" width="20.85546875" style="1" customWidth="1"/>
    <col min="2065" max="2065" width="13" style="1" customWidth="1"/>
    <col min="2066" max="2066" width="12" style="1" customWidth="1"/>
    <col min="2067" max="2067" width="10.85546875" style="1" customWidth="1"/>
    <col min="2068" max="2069" width="11.140625" style="1" customWidth="1"/>
    <col min="2070" max="2070" width="20.85546875" style="1" customWidth="1"/>
    <col min="2071" max="2071" width="18.7109375" style="1" customWidth="1"/>
    <col min="2072" max="2073" width="0" style="1" hidden="1" customWidth="1"/>
    <col min="2074" max="2074" width="7.42578125" style="1" customWidth="1"/>
    <col min="2075" max="2075" width="14.42578125" style="1" customWidth="1"/>
    <col min="2076" max="2305" width="9.140625" style="1"/>
    <col min="2306" max="2306" width="7.42578125" style="1" customWidth="1"/>
    <col min="2307" max="2307" width="33" style="1" customWidth="1"/>
    <col min="2308" max="2308" width="25.140625" style="1" customWidth="1"/>
    <col min="2309" max="2309" width="42.28515625" style="1" customWidth="1"/>
    <col min="2310" max="2311" width="0" style="1" hidden="1" customWidth="1"/>
    <col min="2312" max="2312" width="10.85546875" style="1" customWidth="1"/>
    <col min="2313" max="2313" width="8" style="1" customWidth="1"/>
    <col min="2314" max="2314" width="9.140625" style="1"/>
    <col min="2315" max="2315" width="11.5703125" style="1" customWidth="1"/>
    <col min="2316" max="2316" width="16.140625" style="1" customWidth="1"/>
    <col min="2317" max="2317" width="20" style="1" customWidth="1"/>
    <col min="2318" max="2318" width="11.7109375" style="1" customWidth="1"/>
    <col min="2319" max="2319" width="12.5703125" style="1" customWidth="1"/>
    <col min="2320" max="2320" width="20.85546875" style="1" customWidth="1"/>
    <col min="2321" max="2321" width="13" style="1" customWidth="1"/>
    <col min="2322" max="2322" width="12" style="1" customWidth="1"/>
    <col min="2323" max="2323" width="10.85546875" style="1" customWidth="1"/>
    <col min="2324" max="2325" width="11.140625" style="1" customWidth="1"/>
    <col min="2326" max="2326" width="20.85546875" style="1" customWidth="1"/>
    <col min="2327" max="2327" width="18.7109375" style="1" customWidth="1"/>
    <col min="2328" max="2329" width="0" style="1" hidden="1" customWidth="1"/>
    <col min="2330" max="2330" width="7.42578125" style="1" customWidth="1"/>
    <col min="2331" max="2331" width="14.42578125" style="1" customWidth="1"/>
    <col min="2332" max="2561" width="9.140625" style="1"/>
    <col min="2562" max="2562" width="7.42578125" style="1" customWidth="1"/>
    <col min="2563" max="2563" width="33" style="1" customWidth="1"/>
    <col min="2564" max="2564" width="25.140625" style="1" customWidth="1"/>
    <col min="2565" max="2565" width="42.28515625" style="1" customWidth="1"/>
    <col min="2566" max="2567" width="0" style="1" hidden="1" customWidth="1"/>
    <col min="2568" max="2568" width="10.85546875" style="1" customWidth="1"/>
    <col min="2569" max="2569" width="8" style="1" customWidth="1"/>
    <col min="2570" max="2570" width="9.140625" style="1"/>
    <col min="2571" max="2571" width="11.5703125" style="1" customWidth="1"/>
    <col min="2572" max="2572" width="16.140625" style="1" customWidth="1"/>
    <col min="2573" max="2573" width="20" style="1" customWidth="1"/>
    <col min="2574" max="2574" width="11.7109375" style="1" customWidth="1"/>
    <col min="2575" max="2575" width="12.5703125" style="1" customWidth="1"/>
    <col min="2576" max="2576" width="20.85546875" style="1" customWidth="1"/>
    <col min="2577" max="2577" width="13" style="1" customWidth="1"/>
    <col min="2578" max="2578" width="12" style="1" customWidth="1"/>
    <col min="2579" max="2579" width="10.85546875" style="1" customWidth="1"/>
    <col min="2580" max="2581" width="11.140625" style="1" customWidth="1"/>
    <col min="2582" max="2582" width="20.85546875" style="1" customWidth="1"/>
    <col min="2583" max="2583" width="18.7109375" style="1" customWidth="1"/>
    <col min="2584" max="2585" width="0" style="1" hidden="1" customWidth="1"/>
    <col min="2586" max="2586" width="7.42578125" style="1" customWidth="1"/>
    <col min="2587" max="2587" width="14.42578125" style="1" customWidth="1"/>
    <col min="2588" max="2817" width="9.140625" style="1"/>
    <col min="2818" max="2818" width="7.42578125" style="1" customWidth="1"/>
    <col min="2819" max="2819" width="33" style="1" customWidth="1"/>
    <col min="2820" max="2820" width="25.140625" style="1" customWidth="1"/>
    <col min="2821" max="2821" width="42.28515625" style="1" customWidth="1"/>
    <col min="2822" max="2823" width="0" style="1" hidden="1" customWidth="1"/>
    <col min="2824" max="2824" width="10.85546875" style="1" customWidth="1"/>
    <col min="2825" max="2825" width="8" style="1" customWidth="1"/>
    <col min="2826" max="2826" width="9.140625" style="1"/>
    <col min="2827" max="2827" width="11.5703125" style="1" customWidth="1"/>
    <col min="2828" max="2828" width="16.140625" style="1" customWidth="1"/>
    <col min="2829" max="2829" width="20" style="1" customWidth="1"/>
    <col min="2830" max="2830" width="11.7109375" style="1" customWidth="1"/>
    <col min="2831" max="2831" width="12.5703125" style="1" customWidth="1"/>
    <col min="2832" max="2832" width="20.85546875" style="1" customWidth="1"/>
    <col min="2833" max="2833" width="13" style="1" customWidth="1"/>
    <col min="2834" max="2834" width="12" style="1" customWidth="1"/>
    <col min="2835" max="2835" width="10.85546875" style="1" customWidth="1"/>
    <col min="2836" max="2837" width="11.140625" style="1" customWidth="1"/>
    <col min="2838" max="2838" width="20.85546875" style="1" customWidth="1"/>
    <col min="2839" max="2839" width="18.7109375" style="1" customWidth="1"/>
    <col min="2840" max="2841" width="0" style="1" hidden="1" customWidth="1"/>
    <col min="2842" max="2842" width="7.42578125" style="1" customWidth="1"/>
    <col min="2843" max="2843" width="14.42578125" style="1" customWidth="1"/>
    <col min="2844" max="3073" width="9.140625" style="1"/>
    <col min="3074" max="3074" width="7.42578125" style="1" customWidth="1"/>
    <col min="3075" max="3075" width="33" style="1" customWidth="1"/>
    <col min="3076" max="3076" width="25.140625" style="1" customWidth="1"/>
    <col min="3077" max="3077" width="42.28515625" style="1" customWidth="1"/>
    <col min="3078" max="3079" width="0" style="1" hidden="1" customWidth="1"/>
    <col min="3080" max="3080" width="10.85546875" style="1" customWidth="1"/>
    <col min="3081" max="3081" width="8" style="1" customWidth="1"/>
    <col min="3082" max="3082" width="9.140625" style="1"/>
    <col min="3083" max="3083" width="11.5703125" style="1" customWidth="1"/>
    <col min="3084" max="3084" width="16.140625" style="1" customWidth="1"/>
    <col min="3085" max="3085" width="20" style="1" customWidth="1"/>
    <col min="3086" max="3086" width="11.7109375" style="1" customWidth="1"/>
    <col min="3087" max="3087" width="12.5703125" style="1" customWidth="1"/>
    <col min="3088" max="3088" width="20.85546875" style="1" customWidth="1"/>
    <col min="3089" max="3089" width="13" style="1" customWidth="1"/>
    <col min="3090" max="3090" width="12" style="1" customWidth="1"/>
    <col min="3091" max="3091" width="10.85546875" style="1" customWidth="1"/>
    <col min="3092" max="3093" width="11.140625" style="1" customWidth="1"/>
    <col min="3094" max="3094" width="20.85546875" style="1" customWidth="1"/>
    <col min="3095" max="3095" width="18.7109375" style="1" customWidth="1"/>
    <col min="3096" max="3097" width="0" style="1" hidden="1" customWidth="1"/>
    <col min="3098" max="3098" width="7.42578125" style="1" customWidth="1"/>
    <col min="3099" max="3099" width="14.42578125" style="1" customWidth="1"/>
    <col min="3100" max="3329" width="9.140625" style="1"/>
    <col min="3330" max="3330" width="7.42578125" style="1" customWidth="1"/>
    <col min="3331" max="3331" width="33" style="1" customWidth="1"/>
    <col min="3332" max="3332" width="25.140625" style="1" customWidth="1"/>
    <col min="3333" max="3333" width="42.28515625" style="1" customWidth="1"/>
    <col min="3334" max="3335" width="0" style="1" hidden="1" customWidth="1"/>
    <col min="3336" max="3336" width="10.85546875" style="1" customWidth="1"/>
    <col min="3337" max="3337" width="8" style="1" customWidth="1"/>
    <col min="3338" max="3338" width="9.140625" style="1"/>
    <col min="3339" max="3339" width="11.5703125" style="1" customWidth="1"/>
    <col min="3340" max="3340" width="16.140625" style="1" customWidth="1"/>
    <col min="3341" max="3341" width="20" style="1" customWidth="1"/>
    <col min="3342" max="3342" width="11.7109375" style="1" customWidth="1"/>
    <col min="3343" max="3343" width="12.5703125" style="1" customWidth="1"/>
    <col min="3344" max="3344" width="20.85546875" style="1" customWidth="1"/>
    <col min="3345" max="3345" width="13" style="1" customWidth="1"/>
    <col min="3346" max="3346" width="12" style="1" customWidth="1"/>
    <col min="3347" max="3347" width="10.85546875" style="1" customWidth="1"/>
    <col min="3348" max="3349" width="11.140625" style="1" customWidth="1"/>
    <col min="3350" max="3350" width="20.85546875" style="1" customWidth="1"/>
    <col min="3351" max="3351" width="18.7109375" style="1" customWidth="1"/>
    <col min="3352" max="3353" width="0" style="1" hidden="1" customWidth="1"/>
    <col min="3354" max="3354" width="7.42578125" style="1" customWidth="1"/>
    <col min="3355" max="3355" width="14.42578125" style="1" customWidth="1"/>
    <col min="3356" max="3585" width="9.140625" style="1"/>
    <col min="3586" max="3586" width="7.42578125" style="1" customWidth="1"/>
    <col min="3587" max="3587" width="33" style="1" customWidth="1"/>
    <col min="3588" max="3588" width="25.140625" style="1" customWidth="1"/>
    <col min="3589" max="3589" width="42.28515625" style="1" customWidth="1"/>
    <col min="3590" max="3591" width="0" style="1" hidden="1" customWidth="1"/>
    <col min="3592" max="3592" width="10.85546875" style="1" customWidth="1"/>
    <col min="3593" max="3593" width="8" style="1" customWidth="1"/>
    <col min="3594" max="3594" width="9.140625" style="1"/>
    <col min="3595" max="3595" width="11.5703125" style="1" customWidth="1"/>
    <col min="3596" max="3596" width="16.140625" style="1" customWidth="1"/>
    <col min="3597" max="3597" width="20" style="1" customWidth="1"/>
    <col min="3598" max="3598" width="11.7109375" style="1" customWidth="1"/>
    <col min="3599" max="3599" width="12.5703125" style="1" customWidth="1"/>
    <col min="3600" max="3600" width="20.85546875" style="1" customWidth="1"/>
    <col min="3601" max="3601" width="13" style="1" customWidth="1"/>
    <col min="3602" max="3602" width="12" style="1" customWidth="1"/>
    <col min="3603" max="3603" width="10.85546875" style="1" customWidth="1"/>
    <col min="3604" max="3605" width="11.140625" style="1" customWidth="1"/>
    <col min="3606" max="3606" width="20.85546875" style="1" customWidth="1"/>
    <col min="3607" max="3607" width="18.7109375" style="1" customWidth="1"/>
    <col min="3608" max="3609" width="0" style="1" hidden="1" customWidth="1"/>
    <col min="3610" max="3610" width="7.42578125" style="1" customWidth="1"/>
    <col min="3611" max="3611" width="14.42578125" style="1" customWidth="1"/>
    <col min="3612" max="3841" width="9.140625" style="1"/>
    <col min="3842" max="3842" width="7.42578125" style="1" customWidth="1"/>
    <col min="3843" max="3843" width="33" style="1" customWidth="1"/>
    <col min="3844" max="3844" width="25.140625" style="1" customWidth="1"/>
    <col min="3845" max="3845" width="42.28515625" style="1" customWidth="1"/>
    <col min="3846" max="3847" width="0" style="1" hidden="1" customWidth="1"/>
    <col min="3848" max="3848" width="10.85546875" style="1" customWidth="1"/>
    <col min="3849" max="3849" width="8" style="1" customWidth="1"/>
    <col min="3850" max="3850" width="9.140625" style="1"/>
    <col min="3851" max="3851" width="11.5703125" style="1" customWidth="1"/>
    <col min="3852" max="3852" width="16.140625" style="1" customWidth="1"/>
    <col min="3853" max="3853" width="20" style="1" customWidth="1"/>
    <col min="3854" max="3854" width="11.7109375" style="1" customWidth="1"/>
    <col min="3855" max="3855" width="12.5703125" style="1" customWidth="1"/>
    <col min="3856" max="3856" width="20.85546875" style="1" customWidth="1"/>
    <col min="3857" max="3857" width="13" style="1" customWidth="1"/>
    <col min="3858" max="3858" width="12" style="1" customWidth="1"/>
    <col min="3859" max="3859" width="10.85546875" style="1" customWidth="1"/>
    <col min="3860" max="3861" width="11.140625" style="1" customWidth="1"/>
    <col min="3862" max="3862" width="20.85546875" style="1" customWidth="1"/>
    <col min="3863" max="3863" width="18.7109375" style="1" customWidth="1"/>
    <col min="3864" max="3865" width="0" style="1" hidden="1" customWidth="1"/>
    <col min="3866" max="3866" width="7.42578125" style="1" customWidth="1"/>
    <col min="3867" max="3867" width="14.42578125" style="1" customWidth="1"/>
    <col min="3868" max="4097" width="9.140625" style="1"/>
    <col min="4098" max="4098" width="7.42578125" style="1" customWidth="1"/>
    <col min="4099" max="4099" width="33" style="1" customWidth="1"/>
    <col min="4100" max="4100" width="25.140625" style="1" customWidth="1"/>
    <col min="4101" max="4101" width="42.28515625" style="1" customWidth="1"/>
    <col min="4102" max="4103" width="0" style="1" hidden="1" customWidth="1"/>
    <col min="4104" max="4104" width="10.85546875" style="1" customWidth="1"/>
    <col min="4105" max="4105" width="8" style="1" customWidth="1"/>
    <col min="4106" max="4106" width="9.140625" style="1"/>
    <col min="4107" max="4107" width="11.5703125" style="1" customWidth="1"/>
    <col min="4108" max="4108" width="16.140625" style="1" customWidth="1"/>
    <col min="4109" max="4109" width="20" style="1" customWidth="1"/>
    <col min="4110" max="4110" width="11.7109375" style="1" customWidth="1"/>
    <col min="4111" max="4111" width="12.5703125" style="1" customWidth="1"/>
    <col min="4112" max="4112" width="20.85546875" style="1" customWidth="1"/>
    <col min="4113" max="4113" width="13" style="1" customWidth="1"/>
    <col min="4114" max="4114" width="12" style="1" customWidth="1"/>
    <col min="4115" max="4115" width="10.85546875" style="1" customWidth="1"/>
    <col min="4116" max="4117" width="11.140625" style="1" customWidth="1"/>
    <col min="4118" max="4118" width="20.85546875" style="1" customWidth="1"/>
    <col min="4119" max="4119" width="18.7109375" style="1" customWidth="1"/>
    <col min="4120" max="4121" width="0" style="1" hidden="1" customWidth="1"/>
    <col min="4122" max="4122" width="7.42578125" style="1" customWidth="1"/>
    <col min="4123" max="4123" width="14.42578125" style="1" customWidth="1"/>
    <col min="4124" max="4353" width="9.140625" style="1"/>
    <col min="4354" max="4354" width="7.42578125" style="1" customWidth="1"/>
    <col min="4355" max="4355" width="33" style="1" customWidth="1"/>
    <col min="4356" max="4356" width="25.140625" style="1" customWidth="1"/>
    <col min="4357" max="4357" width="42.28515625" style="1" customWidth="1"/>
    <col min="4358" max="4359" width="0" style="1" hidden="1" customWidth="1"/>
    <col min="4360" max="4360" width="10.85546875" style="1" customWidth="1"/>
    <col min="4361" max="4361" width="8" style="1" customWidth="1"/>
    <col min="4362" max="4362" width="9.140625" style="1"/>
    <col min="4363" max="4363" width="11.5703125" style="1" customWidth="1"/>
    <col min="4364" max="4364" width="16.140625" style="1" customWidth="1"/>
    <col min="4365" max="4365" width="20" style="1" customWidth="1"/>
    <col min="4366" max="4366" width="11.7109375" style="1" customWidth="1"/>
    <col min="4367" max="4367" width="12.5703125" style="1" customWidth="1"/>
    <col min="4368" max="4368" width="20.85546875" style="1" customWidth="1"/>
    <col min="4369" max="4369" width="13" style="1" customWidth="1"/>
    <col min="4370" max="4370" width="12" style="1" customWidth="1"/>
    <col min="4371" max="4371" width="10.85546875" style="1" customWidth="1"/>
    <col min="4372" max="4373" width="11.140625" style="1" customWidth="1"/>
    <col min="4374" max="4374" width="20.85546875" style="1" customWidth="1"/>
    <col min="4375" max="4375" width="18.7109375" style="1" customWidth="1"/>
    <col min="4376" max="4377" width="0" style="1" hidden="1" customWidth="1"/>
    <col min="4378" max="4378" width="7.42578125" style="1" customWidth="1"/>
    <col min="4379" max="4379" width="14.42578125" style="1" customWidth="1"/>
    <col min="4380" max="4609" width="9.140625" style="1"/>
    <col min="4610" max="4610" width="7.42578125" style="1" customWidth="1"/>
    <col min="4611" max="4611" width="33" style="1" customWidth="1"/>
    <col min="4612" max="4612" width="25.140625" style="1" customWidth="1"/>
    <col min="4613" max="4613" width="42.28515625" style="1" customWidth="1"/>
    <col min="4614" max="4615" width="0" style="1" hidden="1" customWidth="1"/>
    <col min="4616" max="4616" width="10.85546875" style="1" customWidth="1"/>
    <col min="4617" max="4617" width="8" style="1" customWidth="1"/>
    <col min="4618" max="4618" width="9.140625" style="1"/>
    <col min="4619" max="4619" width="11.5703125" style="1" customWidth="1"/>
    <col min="4620" max="4620" width="16.140625" style="1" customWidth="1"/>
    <col min="4621" max="4621" width="20" style="1" customWidth="1"/>
    <col min="4622" max="4622" width="11.7109375" style="1" customWidth="1"/>
    <col min="4623" max="4623" width="12.5703125" style="1" customWidth="1"/>
    <col min="4624" max="4624" width="20.85546875" style="1" customWidth="1"/>
    <col min="4625" max="4625" width="13" style="1" customWidth="1"/>
    <col min="4626" max="4626" width="12" style="1" customWidth="1"/>
    <col min="4627" max="4627" width="10.85546875" style="1" customWidth="1"/>
    <col min="4628" max="4629" width="11.140625" style="1" customWidth="1"/>
    <col min="4630" max="4630" width="20.85546875" style="1" customWidth="1"/>
    <col min="4631" max="4631" width="18.7109375" style="1" customWidth="1"/>
    <col min="4632" max="4633" width="0" style="1" hidden="1" customWidth="1"/>
    <col min="4634" max="4634" width="7.42578125" style="1" customWidth="1"/>
    <col min="4635" max="4635" width="14.42578125" style="1" customWidth="1"/>
    <col min="4636" max="4865" width="9.140625" style="1"/>
    <col min="4866" max="4866" width="7.42578125" style="1" customWidth="1"/>
    <col min="4867" max="4867" width="33" style="1" customWidth="1"/>
    <col min="4868" max="4868" width="25.140625" style="1" customWidth="1"/>
    <col min="4869" max="4869" width="42.28515625" style="1" customWidth="1"/>
    <col min="4870" max="4871" width="0" style="1" hidden="1" customWidth="1"/>
    <col min="4872" max="4872" width="10.85546875" style="1" customWidth="1"/>
    <col min="4873" max="4873" width="8" style="1" customWidth="1"/>
    <col min="4874" max="4874" width="9.140625" style="1"/>
    <col min="4875" max="4875" width="11.5703125" style="1" customWidth="1"/>
    <col min="4876" max="4876" width="16.140625" style="1" customWidth="1"/>
    <col min="4877" max="4877" width="20" style="1" customWidth="1"/>
    <col min="4878" max="4878" width="11.7109375" style="1" customWidth="1"/>
    <col min="4879" max="4879" width="12.5703125" style="1" customWidth="1"/>
    <col min="4880" max="4880" width="20.85546875" style="1" customWidth="1"/>
    <col min="4881" max="4881" width="13" style="1" customWidth="1"/>
    <col min="4882" max="4882" width="12" style="1" customWidth="1"/>
    <col min="4883" max="4883" width="10.85546875" style="1" customWidth="1"/>
    <col min="4884" max="4885" width="11.140625" style="1" customWidth="1"/>
    <col min="4886" max="4886" width="20.85546875" style="1" customWidth="1"/>
    <col min="4887" max="4887" width="18.7109375" style="1" customWidth="1"/>
    <col min="4888" max="4889" width="0" style="1" hidden="1" customWidth="1"/>
    <col min="4890" max="4890" width="7.42578125" style="1" customWidth="1"/>
    <col min="4891" max="4891" width="14.42578125" style="1" customWidth="1"/>
    <col min="4892" max="5121" width="9.140625" style="1"/>
    <col min="5122" max="5122" width="7.42578125" style="1" customWidth="1"/>
    <col min="5123" max="5123" width="33" style="1" customWidth="1"/>
    <col min="5124" max="5124" width="25.140625" style="1" customWidth="1"/>
    <col min="5125" max="5125" width="42.28515625" style="1" customWidth="1"/>
    <col min="5126" max="5127" width="0" style="1" hidden="1" customWidth="1"/>
    <col min="5128" max="5128" width="10.85546875" style="1" customWidth="1"/>
    <col min="5129" max="5129" width="8" style="1" customWidth="1"/>
    <col min="5130" max="5130" width="9.140625" style="1"/>
    <col min="5131" max="5131" width="11.5703125" style="1" customWidth="1"/>
    <col min="5132" max="5132" width="16.140625" style="1" customWidth="1"/>
    <col min="5133" max="5133" width="20" style="1" customWidth="1"/>
    <col min="5134" max="5134" width="11.7109375" style="1" customWidth="1"/>
    <col min="5135" max="5135" width="12.5703125" style="1" customWidth="1"/>
    <col min="5136" max="5136" width="20.85546875" style="1" customWidth="1"/>
    <col min="5137" max="5137" width="13" style="1" customWidth="1"/>
    <col min="5138" max="5138" width="12" style="1" customWidth="1"/>
    <col min="5139" max="5139" width="10.85546875" style="1" customWidth="1"/>
    <col min="5140" max="5141" width="11.140625" style="1" customWidth="1"/>
    <col min="5142" max="5142" width="20.85546875" style="1" customWidth="1"/>
    <col min="5143" max="5143" width="18.7109375" style="1" customWidth="1"/>
    <col min="5144" max="5145" width="0" style="1" hidden="1" customWidth="1"/>
    <col min="5146" max="5146" width="7.42578125" style="1" customWidth="1"/>
    <col min="5147" max="5147" width="14.42578125" style="1" customWidth="1"/>
    <col min="5148" max="5377" width="9.140625" style="1"/>
    <col min="5378" max="5378" width="7.42578125" style="1" customWidth="1"/>
    <col min="5379" max="5379" width="33" style="1" customWidth="1"/>
    <col min="5380" max="5380" width="25.140625" style="1" customWidth="1"/>
    <col min="5381" max="5381" width="42.28515625" style="1" customWidth="1"/>
    <col min="5382" max="5383" width="0" style="1" hidden="1" customWidth="1"/>
    <col min="5384" max="5384" width="10.85546875" style="1" customWidth="1"/>
    <col min="5385" max="5385" width="8" style="1" customWidth="1"/>
    <col min="5386" max="5386" width="9.140625" style="1"/>
    <col min="5387" max="5387" width="11.5703125" style="1" customWidth="1"/>
    <col min="5388" max="5388" width="16.140625" style="1" customWidth="1"/>
    <col min="5389" max="5389" width="20" style="1" customWidth="1"/>
    <col min="5390" max="5390" width="11.7109375" style="1" customWidth="1"/>
    <col min="5391" max="5391" width="12.5703125" style="1" customWidth="1"/>
    <col min="5392" max="5392" width="20.85546875" style="1" customWidth="1"/>
    <col min="5393" max="5393" width="13" style="1" customWidth="1"/>
    <col min="5394" max="5394" width="12" style="1" customWidth="1"/>
    <col min="5395" max="5395" width="10.85546875" style="1" customWidth="1"/>
    <col min="5396" max="5397" width="11.140625" style="1" customWidth="1"/>
    <col min="5398" max="5398" width="20.85546875" style="1" customWidth="1"/>
    <col min="5399" max="5399" width="18.7109375" style="1" customWidth="1"/>
    <col min="5400" max="5401" width="0" style="1" hidden="1" customWidth="1"/>
    <col min="5402" max="5402" width="7.42578125" style="1" customWidth="1"/>
    <col min="5403" max="5403" width="14.42578125" style="1" customWidth="1"/>
    <col min="5404" max="5633" width="9.140625" style="1"/>
    <col min="5634" max="5634" width="7.42578125" style="1" customWidth="1"/>
    <col min="5635" max="5635" width="33" style="1" customWidth="1"/>
    <col min="5636" max="5636" width="25.140625" style="1" customWidth="1"/>
    <col min="5637" max="5637" width="42.28515625" style="1" customWidth="1"/>
    <col min="5638" max="5639" width="0" style="1" hidden="1" customWidth="1"/>
    <col min="5640" max="5640" width="10.85546875" style="1" customWidth="1"/>
    <col min="5641" max="5641" width="8" style="1" customWidth="1"/>
    <col min="5642" max="5642" width="9.140625" style="1"/>
    <col min="5643" max="5643" width="11.5703125" style="1" customWidth="1"/>
    <col min="5644" max="5644" width="16.140625" style="1" customWidth="1"/>
    <col min="5645" max="5645" width="20" style="1" customWidth="1"/>
    <col min="5646" max="5646" width="11.7109375" style="1" customWidth="1"/>
    <col min="5647" max="5647" width="12.5703125" style="1" customWidth="1"/>
    <col min="5648" max="5648" width="20.85546875" style="1" customWidth="1"/>
    <col min="5649" max="5649" width="13" style="1" customWidth="1"/>
    <col min="5650" max="5650" width="12" style="1" customWidth="1"/>
    <col min="5651" max="5651" width="10.85546875" style="1" customWidth="1"/>
    <col min="5652" max="5653" width="11.140625" style="1" customWidth="1"/>
    <col min="5654" max="5654" width="20.85546875" style="1" customWidth="1"/>
    <col min="5655" max="5655" width="18.7109375" style="1" customWidth="1"/>
    <col min="5656" max="5657" width="0" style="1" hidden="1" customWidth="1"/>
    <col min="5658" max="5658" width="7.42578125" style="1" customWidth="1"/>
    <col min="5659" max="5659" width="14.42578125" style="1" customWidth="1"/>
    <col min="5660" max="5889" width="9.140625" style="1"/>
    <col min="5890" max="5890" width="7.42578125" style="1" customWidth="1"/>
    <col min="5891" max="5891" width="33" style="1" customWidth="1"/>
    <col min="5892" max="5892" width="25.140625" style="1" customWidth="1"/>
    <col min="5893" max="5893" width="42.28515625" style="1" customWidth="1"/>
    <col min="5894" max="5895" width="0" style="1" hidden="1" customWidth="1"/>
    <col min="5896" max="5896" width="10.85546875" style="1" customWidth="1"/>
    <col min="5897" max="5897" width="8" style="1" customWidth="1"/>
    <col min="5898" max="5898" width="9.140625" style="1"/>
    <col min="5899" max="5899" width="11.5703125" style="1" customWidth="1"/>
    <col min="5900" max="5900" width="16.140625" style="1" customWidth="1"/>
    <col min="5901" max="5901" width="20" style="1" customWidth="1"/>
    <col min="5902" max="5902" width="11.7109375" style="1" customWidth="1"/>
    <col min="5903" max="5903" width="12.5703125" style="1" customWidth="1"/>
    <col min="5904" max="5904" width="20.85546875" style="1" customWidth="1"/>
    <col min="5905" max="5905" width="13" style="1" customWidth="1"/>
    <col min="5906" max="5906" width="12" style="1" customWidth="1"/>
    <col min="5907" max="5907" width="10.85546875" style="1" customWidth="1"/>
    <col min="5908" max="5909" width="11.140625" style="1" customWidth="1"/>
    <col min="5910" max="5910" width="20.85546875" style="1" customWidth="1"/>
    <col min="5911" max="5911" width="18.7109375" style="1" customWidth="1"/>
    <col min="5912" max="5913" width="0" style="1" hidden="1" customWidth="1"/>
    <col min="5914" max="5914" width="7.42578125" style="1" customWidth="1"/>
    <col min="5915" max="5915" width="14.42578125" style="1" customWidth="1"/>
    <col min="5916" max="6145" width="9.140625" style="1"/>
    <col min="6146" max="6146" width="7.42578125" style="1" customWidth="1"/>
    <col min="6147" max="6147" width="33" style="1" customWidth="1"/>
    <col min="6148" max="6148" width="25.140625" style="1" customWidth="1"/>
    <col min="6149" max="6149" width="42.28515625" style="1" customWidth="1"/>
    <col min="6150" max="6151" width="0" style="1" hidden="1" customWidth="1"/>
    <col min="6152" max="6152" width="10.85546875" style="1" customWidth="1"/>
    <col min="6153" max="6153" width="8" style="1" customWidth="1"/>
    <col min="6154" max="6154" width="9.140625" style="1"/>
    <col min="6155" max="6155" width="11.5703125" style="1" customWidth="1"/>
    <col min="6156" max="6156" width="16.140625" style="1" customWidth="1"/>
    <col min="6157" max="6157" width="20" style="1" customWidth="1"/>
    <col min="6158" max="6158" width="11.7109375" style="1" customWidth="1"/>
    <col min="6159" max="6159" width="12.5703125" style="1" customWidth="1"/>
    <col min="6160" max="6160" width="20.85546875" style="1" customWidth="1"/>
    <col min="6161" max="6161" width="13" style="1" customWidth="1"/>
    <col min="6162" max="6162" width="12" style="1" customWidth="1"/>
    <col min="6163" max="6163" width="10.85546875" style="1" customWidth="1"/>
    <col min="6164" max="6165" width="11.140625" style="1" customWidth="1"/>
    <col min="6166" max="6166" width="20.85546875" style="1" customWidth="1"/>
    <col min="6167" max="6167" width="18.7109375" style="1" customWidth="1"/>
    <col min="6168" max="6169" width="0" style="1" hidden="1" customWidth="1"/>
    <col min="6170" max="6170" width="7.42578125" style="1" customWidth="1"/>
    <col min="6171" max="6171" width="14.42578125" style="1" customWidth="1"/>
    <col min="6172" max="6401" width="9.140625" style="1"/>
    <col min="6402" max="6402" width="7.42578125" style="1" customWidth="1"/>
    <col min="6403" max="6403" width="33" style="1" customWidth="1"/>
    <col min="6404" max="6404" width="25.140625" style="1" customWidth="1"/>
    <col min="6405" max="6405" width="42.28515625" style="1" customWidth="1"/>
    <col min="6406" max="6407" width="0" style="1" hidden="1" customWidth="1"/>
    <col min="6408" max="6408" width="10.85546875" style="1" customWidth="1"/>
    <col min="6409" max="6409" width="8" style="1" customWidth="1"/>
    <col min="6410" max="6410" width="9.140625" style="1"/>
    <col min="6411" max="6411" width="11.5703125" style="1" customWidth="1"/>
    <col min="6412" max="6412" width="16.140625" style="1" customWidth="1"/>
    <col min="6413" max="6413" width="20" style="1" customWidth="1"/>
    <col min="6414" max="6414" width="11.7109375" style="1" customWidth="1"/>
    <col min="6415" max="6415" width="12.5703125" style="1" customWidth="1"/>
    <col min="6416" max="6416" width="20.85546875" style="1" customWidth="1"/>
    <col min="6417" max="6417" width="13" style="1" customWidth="1"/>
    <col min="6418" max="6418" width="12" style="1" customWidth="1"/>
    <col min="6419" max="6419" width="10.85546875" style="1" customWidth="1"/>
    <col min="6420" max="6421" width="11.140625" style="1" customWidth="1"/>
    <col min="6422" max="6422" width="20.85546875" style="1" customWidth="1"/>
    <col min="6423" max="6423" width="18.7109375" style="1" customWidth="1"/>
    <col min="6424" max="6425" width="0" style="1" hidden="1" customWidth="1"/>
    <col min="6426" max="6426" width="7.42578125" style="1" customWidth="1"/>
    <col min="6427" max="6427" width="14.42578125" style="1" customWidth="1"/>
    <col min="6428" max="6657" width="9.140625" style="1"/>
    <col min="6658" max="6658" width="7.42578125" style="1" customWidth="1"/>
    <col min="6659" max="6659" width="33" style="1" customWidth="1"/>
    <col min="6660" max="6660" width="25.140625" style="1" customWidth="1"/>
    <col min="6661" max="6661" width="42.28515625" style="1" customWidth="1"/>
    <col min="6662" max="6663" width="0" style="1" hidden="1" customWidth="1"/>
    <col min="6664" max="6664" width="10.85546875" style="1" customWidth="1"/>
    <col min="6665" max="6665" width="8" style="1" customWidth="1"/>
    <col min="6666" max="6666" width="9.140625" style="1"/>
    <col min="6667" max="6667" width="11.5703125" style="1" customWidth="1"/>
    <col min="6668" max="6668" width="16.140625" style="1" customWidth="1"/>
    <col min="6669" max="6669" width="20" style="1" customWidth="1"/>
    <col min="6670" max="6670" width="11.7109375" style="1" customWidth="1"/>
    <col min="6671" max="6671" width="12.5703125" style="1" customWidth="1"/>
    <col min="6672" max="6672" width="20.85546875" style="1" customWidth="1"/>
    <col min="6673" max="6673" width="13" style="1" customWidth="1"/>
    <col min="6674" max="6674" width="12" style="1" customWidth="1"/>
    <col min="6675" max="6675" width="10.85546875" style="1" customWidth="1"/>
    <col min="6676" max="6677" width="11.140625" style="1" customWidth="1"/>
    <col min="6678" max="6678" width="20.85546875" style="1" customWidth="1"/>
    <col min="6679" max="6679" width="18.7109375" style="1" customWidth="1"/>
    <col min="6680" max="6681" width="0" style="1" hidden="1" customWidth="1"/>
    <col min="6682" max="6682" width="7.42578125" style="1" customWidth="1"/>
    <col min="6683" max="6683" width="14.42578125" style="1" customWidth="1"/>
    <col min="6684" max="6913" width="9.140625" style="1"/>
    <col min="6914" max="6914" width="7.42578125" style="1" customWidth="1"/>
    <col min="6915" max="6915" width="33" style="1" customWidth="1"/>
    <col min="6916" max="6916" width="25.140625" style="1" customWidth="1"/>
    <col min="6917" max="6917" width="42.28515625" style="1" customWidth="1"/>
    <col min="6918" max="6919" width="0" style="1" hidden="1" customWidth="1"/>
    <col min="6920" max="6920" width="10.85546875" style="1" customWidth="1"/>
    <col min="6921" max="6921" width="8" style="1" customWidth="1"/>
    <col min="6922" max="6922" width="9.140625" style="1"/>
    <col min="6923" max="6923" width="11.5703125" style="1" customWidth="1"/>
    <col min="6924" max="6924" width="16.140625" style="1" customWidth="1"/>
    <col min="6925" max="6925" width="20" style="1" customWidth="1"/>
    <col min="6926" max="6926" width="11.7109375" style="1" customWidth="1"/>
    <col min="6927" max="6927" width="12.5703125" style="1" customWidth="1"/>
    <col min="6928" max="6928" width="20.85546875" style="1" customWidth="1"/>
    <col min="6929" max="6929" width="13" style="1" customWidth="1"/>
    <col min="6930" max="6930" width="12" style="1" customWidth="1"/>
    <col min="6931" max="6931" width="10.85546875" style="1" customWidth="1"/>
    <col min="6932" max="6933" width="11.140625" style="1" customWidth="1"/>
    <col min="6934" max="6934" width="20.85546875" style="1" customWidth="1"/>
    <col min="6935" max="6935" width="18.7109375" style="1" customWidth="1"/>
    <col min="6936" max="6937" width="0" style="1" hidden="1" customWidth="1"/>
    <col min="6938" max="6938" width="7.42578125" style="1" customWidth="1"/>
    <col min="6939" max="6939" width="14.42578125" style="1" customWidth="1"/>
    <col min="6940" max="7169" width="9.140625" style="1"/>
    <col min="7170" max="7170" width="7.42578125" style="1" customWidth="1"/>
    <col min="7171" max="7171" width="33" style="1" customWidth="1"/>
    <col min="7172" max="7172" width="25.140625" style="1" customWidth="1"/>
    <col min="7173" max="7173" width="42.28515625" style="1" customWidth="1"/>
    <col min="7174" max="7175" width="0" style="1" hidden="1" customWidth="1"/>
    <col min="7176" max="7176" width="10.85546875" style="1" customWidth="1"/>
    <col min="7177" max="7177" width="8" style="1" customWidth="1"/>
    <col min="7178" max="7178" width="9.140625" style="1"/>
    <col min="7179" max="7179" width="11.5703125" style="1" customWidth="1"/>
    <col min="7180" max="7180" width="16.140625" style="1" customWidth="1"/>
    <col min="7181" max="7181" width="20" style="1" customWidth="1"/>
    <col min="7182" max="7182" width="11.7109375" style="1" customWidth="1"/>
    <col min="7183" max="7183" width="12.5703125" style="1" customWidth="1"/>
    <col min="7184" max="7184" width="20.85546875" style="1" customWidth="1"/>
    <col min="7185" max="7185" width="13" style="1" customWidth="1"/>
    <col min="7186" max="7186" width="12" style="1" customWidth="1"/>
    <col min="7187" max="7187" width="10.85546875" style="1" customWidth="1"/>
    <col min="7188" max="7189" width="11.140625" style="1" customWidth="1"/>
    <col min="7190" max="7190" width="20.85546875" style="1" customWidth="1"/>
    <col min="7191" max="7191" width="18.7109375" style="1" customWidth="1"/>
    <col min="7192" max="7193" width="0" style="1" hidden="1" customWidth="1"/>
    <col min="7194" max="7194" width="7.42578125" style="1" customWidth="1"/>
    <col min="7195" max="7195" width="14.42578125" style="1" customWidth="1"/>
    <col min="7196" max="7425" width="9.140625" style="1"/>
    <col min="7426" max="7426" width="7.42578125" style="1" customWidth="1"/>
    <col min="7427" max="7427" width="33" style="1" customWidth="1"/>
    <col min="7428" max="7428" width="25.140625" style="1" customWidth="1"/>
    <col min="7429" max="7429" width="42.28515625" style="1" customWidth="1"/>
    <col min="7430" max="7431" width="0" style="1" hidden="1" customWidth="1"/>
    <col min="7432" max="7432" width="10.85546875" style="1" customWidth="1"/>
    <col min="7433" max="7433" width="8" style="1" customWidth="1"/>
    <col min="7434" max="7434" width="9.140625" style="1"/>
    <col min="7435" max="7435" width="11.5703125" style="1" customWidth="1"/>
    <col min="7436" max="7436" width="16.140625" style="1" customWidth="1"/>
    <col min="7437" max="7437" width="20" style="1" customWidth="1"/>
    <col min="7438" max="7438" width="11.7109375" style="1" customWidth="1"/>
    <col min="7439" max="7439" width="12.5703125" style="1" customWidth="1"/>
    <col min="7440" max="7440" width="20.85546875" style="1" customWidth="1"/>
    <col min="7441" max="7441" width="13" style="1" customWidth="1"/>
    <col min="7442" max="7442" width="12" style="1" customWidth="1"/>
    <col min="7443" max="7443" width="10.85546875" style="1" customWidth="1"/>
    <col min="7444" max="7445" width="11.140625" style="1" customWidth="1"/>
    <col min="7446" max="7446" width="20.85546875" style="1" customWidth="1"/>
    <col min="7447" max="7447" width="18.7109375" style="1" customWidth="1"/>
    <col min="7448" max="7449" width="0" style="1" hidden="1" customWidth="1"/>
    <col min="7450" max="7450" width="7.42578125" style="1" customWidth="1"/>
    <col min="7451" max="7451" width="14.42578125" style="1" customWidth="1"/>
    <col min="7452" max="7681" width="9.140625" style="1"/>
    <col min="7682" max="7682" width="7.42578125" style="1" customWidth="1"/>
    <col min="7683" max="7683" width="33" style="1" customWidth="1"/>
    <col min="7684" max="7684" width="25.140625" style="1" customWidth="1"/>
    <col min="7685" max="7685" width="42.28515625" style="1" customWidth="1"/>
    <col min="7686" max="7687" width="0" style="1" hidden="1" customWidth="1"/>
    <col min="7688" max="7688" width="10.85546875" style="1" customWidth="1"/>
    <col min="7689" max="7689" width="8" style="1" customWidth="1"/>
    <col min="7690" max="7690" width="9.140625" style="1"/>
    <col min="7691" max="7691" width="11.5703125" style="1" customWidth="1"/>
    <col min="7692" max="7692" width="16.140625" style="1" customWidth="1"/>
    <col min="7693" max="7693" width="20" style="1" customWidth="1"/>
    <col min="7694" max="7694" width="11.7109375" style="1" customWidth="1"/>
    <col min="7695" max="7695" width="12.5703125" style="1" customWidth="1"/>
    <col min="7696" max="7696" width="20.85546875" style="1" customWidth="1"/>
    <col min="7697" max="7697" width="13" style="1" customWidth="1"/>
    <col min="7698" max="7698" width="12" style="1" customWidth="1"/>
    <col min="7699" max="7699" width="10.85546875" style="1" customWidth="1"/>
    <col min="7700" max="7701" width="11.140625" style="1" customWidth="1"/>
    <col min="7702" max="7702" width="20.85546875" style="1" customWidth="1"/>
    <col min="7703" max="7703" width="18.7109375" style="1" customWidth="1"/>
    <col min="7704" max="7705" width="0" style="1" hidden="1" customWidth="1"/>
    <col min="7706" max="7706" width="7.42578125" style="1" customWidth="1"/>
    <col min="7707" max="7707" width="14.42578125" style="1" customWidth="1"/>
    <col min="7708" max="7937" width="9.140625" style="1"/>
    <col min="7938" max="7938" width="7.42578125" style="1" customWidth="1"/>
    <col min="7939" max="7939" width="33" style="1" customWidth="1"/>
    <col min="7940" max="7940" width="25.140625" style="1" customWidth="1"/>
    <col min="7941" max="7941" width="42.28515625" style="1" customWidth="1"/>
    <col min="7942" max="7943" width="0" style="1" hidden="1" customWidth="1"/>
    <col min="7944" max="7944" width="10.85546875" style="1" customWidth="1"/>
    <col min="7945" max="7945" width="8" style="1" customWidth="1"/>
    <col min="7946" max="7946" width="9.140625" style="1"/>
    <col min="7947" max="7947" width="11.5703125" style="1" customWidth="1"/>
    <col min="7948" max="7948" width="16.140625" style="1" customWidth="1"/>
    <col min="7949" max="7949" width="20" style="1" customWidth="1"/>
    <col min="7950" max="7950" width="11.7109375" style="1" customWidth="1"/>
    <col min="7951" max="7951" width="12.5703125" style="1" customWidth="1"/>
    <col min="7952" max="7952" width="20.85546875" style="1" customWidth="1"/>
    <col min="7953" max="7953" width="13" style="1" customWidth="1"/>
    <col min="7954" max="7954" width="12" style="1" customWidth="1"/>
    <col min="7955" max="7955" width="10.85546875" style="1" customWidth="1"/>
    <col min="7956" max="7957" width="11.140625" style="1" customWidth="1"/>
    <col min="7958" max="7958" width="20.85546875" style="1" customWidth="1"/>
    <col min="7959" max="7959" width="18.7109375" style="1" customWidth="1"/>
    <col min="7960" max="7961" width="0" style="1" hidden="1" customWidth="1"/>
    <col min="7962" max="7962" width="7.42578125" style="1" customWidth="1"/>
    <col min="7963" max="7963" width="14.42578125" style="1" customWidth="1"/>
    <col min="7964" max="8193" width="9.140625" style="1"/>
    <col min="8194" max="8194" width="7.42578125" style="1" customWidth="1"/>
    <col min="8195" max="8195" width="33" style="1" customWidth="1"/>
    <col min="8196" max="8196" width="25.140625" style="1" customWidth="1"/>
    <col min="8197" max="8197" width="42.28515625" style="1" customWidth="1"/>
    <col min="8198" max="8199" width="0" style="1" hidden="1" customWidth="1"/>
    <col min="8200" max="8200" width="10.85546875" style="1" customWidth="1"/>
    <col min="8201" max="8201" width="8" style="1" customWidth="1"/>
    <col min="8202" max="8202" width="9.140625" style="1"/>
    <col min="8203" max="8203" width="11.5703125" style="1" customWidth="1"/>
    <col min="8204" max="8204" width="16.140625" style="1" customWidth="1"/>
    <col min="8205" max="8205" width="20" style="1" customWidth="1"/>
    <col min="8206" max="8206" width="11.7109375" style="1" customWidth="1"/>
    <col min="8207" max="8207" width="12.5703125" style="1" customWidth="1"/>
    <col min="8208" max="8208" width="20.85546875" style="1" customWidth="1"/>
    <col min="8209" max="8209" width="13" style="1" customWidth="1"/>
    <col min="8210" max="8210" width="12" style="1" customWidth="1"/>
    <col min="8211" max="8211" width="10.85546875" style="1" customWidth="1"/>
    <col min="8212" max="8213" width="11.140625" style="1" customWidth="1"/>
    <col min="8214" max="8214" width="20.85546875" style="1" customWidth="1"/>
    <col min="8215" max="8215" width="18.7109375" style="1" customWidth="1"/>
    <col min="8216" max="8217" width="0" style="1" hidden="1" customWidth="1"/>
    <col min="8218" max="8218" width="7.42578125" style="1" customWidth="1"/>
    <col min="8219" max="8219" width="14.42578125" style="1" customWidth="1"/>
    <col min="8220" max="8449" width="9.140625" style="1"/>
    <col min="8450" max="8450" width="7.42578125" style="1" customWidth="1"/>
    <col min="8451" max="8451" width="33" style="1" customWidth="1"/>
    <col min="8452" max="8452" width="25.140625" style="1" customWidth="1"/>
    <col min="8453" max="8453" width="42.28515625" style="1" customWidth="1"/>
    <col min="8454" max="8455" width="0" style="1" hidden="1" customWidth="1"/>
    <col min="8456" max="8456" width="10.85546875" style="1" customWidth="1"/>
    <col min="8457" max="8457" width="8" style="1" customWidth="1"/>
    <col min="8458" max="8458" width="9.140625" style="1"/>
    <col min="8459" max="8459" width="11.5703125" style="1" customWidth="1"/>
    <col min="8460" max="8460" width="16.140625" style="1" customWidth="1"/>
    <col min="8461" max="8461" width="20" style="1" customWidth="1"/>
    <col min="8462" max="8462" width="11.7109375" style="1" customWidth="1"/>
    <col min="8463" max="8463" width="12.5703125" style="1" customWidth="1"/>
    <col min="8464" max="8464" width="20.85546875" style="1" customWidth="1"/>
    <col min="8465" max="8465" width="13" style="1" customWidth="1"/>
    <col min="8466" max="8466" width="12" style="1" customWidth="1"/>
    <col min="8467" max="8467" width="10.85546875" style="1" customWidth="1"/>
    <col min="8468" max="8469" width="11.140625" style="1" customWidth="1"/>
    <col min="8470" max="8470" width="20.85546875" style="1" customWidth="1"/>
    <col min="8471" max="8471" width="18.7109375" style="1" customWidth="1"/>
    <col min="8472" max="8473" width="0" style="1" hidden="1" customWidth="1"/>
    <col min="8474" max="8474" width="7.42578125" style="1" customWidth="1"/>
    <col min="8475" max="8475" width="14.42578125" style="1" customWidth="1"/>
    <col min="8476" max="8705" width="9.140625" style="1"/>
    <col min="8706" max="8706" width="7.42578125" style="1" customWidth="1"/>
    <col min="8707" max="8707" width="33" style="1" customWidth="1"/>
    <col min="8708" max="8708" width="25.140625" style="1" customWidth="1"/>
    <col min="8709" max="8709" width="42.28515625" style="1" customWidth="1"/>
    <col min="8710" max="8711" width="0" style="1" hidden="1" customWidth="1"/>
    <col min="8712" max="8712" width="10.85546875" style="1" customWidth="1"/>
    <col min="8713" max="8713" width="8" style="1" customWidth="1"/>
    <col min="8714" max="8714" width="9.140625" style="1"/>
    <col min="8715" max="8715" width="11.5703125" style="1" customWidth="1"/>
    <col min="8716" max="8716" width="16.140625" style="1" customWidth="1"/>
    <col min="8717" max="8717" width="20" style="1" customWidth="1"/>
    <col min="8718" max="8718" width="11.7109375" style="1" customWidth="1"/>
    <col min="8719" max="8719" width="12.5703125" style="1" customWidth="1"/>
    <col min="8720" max="8720" width="20.85546875" style="1" customWidth="1"/>
    <col min="8721" max="8721" width="13" style="1" customWidth="1"/>
    <col min="8722" max="8722" width="12" style="1" customWidth="1"/>
    <col min="8723" max="8723" width="10.85546875" style="1" customWidth="1"/>
    <col min="8724" max="8725" width="11.140625" style="1" customWidth="1"/>
    <col min="8726" max="8726" width="20.85546875" style="1" customWidth="1"/>
    <col min="8727" max="8727" width="18.7109375" style="1" customWidth="1"/>
    <col min="8728" max="8729" width="0" style="1" hidden="1" customWidth="1"/>
    <col min="8730" max="8730" width="7.42578125" style="1" customWidth="1"/>
    <col min="8731" max="8731" width="14.42578125" style="1" customWidth="1"/>
    <col min="8732" max="8961" width="9.140625" style="1"/>
    <col min="8962" max="8962" width="7.42578125" style="1" customWidth="1"/>
    <col min="8963" max="8963" width="33" style="1" customWidth="1"/>
    <col min="8964" max="8964" width="25.140625" style="1" customWidth="1"/>
    <col min="8965" max="8965" width="42.28515625" style="1" customWidth="1"/>
    <col min="8966" max="8967" width="0" style="1" hidden="1" customWidth="1"/>
    <col min="8968" max="8968" width="10.85546875" style="1" customWidth="1"/>
    <col min="8969" max="8969" width="8" style="1" customWidth="1"/>
    <col min="8970" max="8970" width="9.140625" style="1"/>
    <col min="8971" max="8971" width="11.5703125" style="1" customWidth="1"/>
    <col min="8972" max="8972" width="16.140625" style="1" customWidth="1"/>
    <col min="8973" max="8973" width="20" style="1" customWidth="1"/>
    <col min="8974" max="8974" width="11.7109375" style="1" customWidth="1"/>
    <col min="8975" max="8975" width="12.5703125" style="1" customWidth="1"/>
    <col min="8976" max="8976" width="20.85546875" style="1" customWidth="1"/>
    <col min="8977" max="8977" width="13" style="1" customWidth="1"/>
    <col min="8978" max="8978" width="12" style="1" customWidth="1"/>
    <col min="8979" max="8979" width="10.85546875" style="1" customWidth="1"/>
    <col min="8980" max="8981" width="11.140625" style="1" customWidth="1"/>
    <col min="8982" max="8982" width="20.85546875" style="1" customWidth="1"/>
    <col min="8983" max="8983" width="18.7109375" style="1" customWidth="1"/>
    <col min="8984" max="8985" width="0" style="1" hidden="1" customWidth="1"/>
    <col min="8986" max="8986" width="7.42578125" style="1" customWidth="1"/>
    <col min="8987" max="8987" width="14.42578125" style="1" customWidth="1"/>
    <col min="8988" max="9217" width="9.140625" style="1"/>
    <col min="9218" max="9218" width="7.42578125" style="1" customWidth="1"/>
    <col min="9219" max="9219" width="33" style="1" customWidth="1"/>
    <col min="9220" max="9220" width="25.140625" style="1" customWidth="1"/>
    <col min="9221" max="9221" width="42.28515625" style="1" customWidth="1"/>
    <col min="9222" max="9223" width="0" style="1" hidden="1" customWidth="1"/>
    <col min="9224" max="9224" width="10.85546875" style="1" customWidth="1"/>
    <col min="9225" max="9225" width="8" style="1" customWidth="1"/>
    <col min="9226" max="9226" width="9.140625" style="1"/>
    <col min="9227" max="9227" width="11.5703125" style="1" customWidth="1"/>
    <col min="9228" max="9228" width="16.140625" style="1" customWidth="1"/>
    <col min="9229" max="9229" width="20" style="1" customWidth="1"/>
    <col min="9230" max="9230" width="11.7109375" style="1" customWidth="1"/>
    <col min="9231" max="9231" width="12.5703125" style="1" customWidth="1"/>
    <col min="9232" max="9232" width="20.85546875" style="1" customWidth="1"/>
    <col min="9233" max="9233" width="13" style="1" customWidth="1"/>
    <col min="9234" max="9234" width="12" style="1" customWidth="1"/>
    <col min="9235" max="9235" width="10.85546875" style="1" customWidth="1"/>
    <col min="9236" max="9237" width="11.140625" style="1" customWidth="1"/>
    <col min="9238" max="9238" width="20.85546875" style="1" customWidth="1"/>
    <col min="9239" max="9239" width="18.7109375" style="1" customWidth="1"/>
    <col min="9240" max="9241" width="0" style="1" hidden="1" customWidth="1"/>
    <col min="9242" max="9242" width="7.42578125" style="1" customWidth="1"/>
    <col min="9243" max="9243" width="14.42578125" style="1" customWidth="1"/>
    <col min="9244" max="9473" width="9.140625" style="1"/>
    <col min="9474" max="9474" width="7.42578125" style="1" customWidth="1"/>
    <col min="9475" max="9475" width="33" style="1" customWidth="1"/>
    <col min="9476" max="9476" width="25.140625" style="1" customWidth="1"/>
    <col min="9477" max="9477" width="42.28515625" style="1" customWidth="1"/>
    <col min="9478" max="9479" width="0" style="1" hidden="1" customWidth="1"/>
    <col min="9480" max="9480" width="10.85546875" style="1" customWidth="1"/>
    <col min="9481" max="9481" width="8" style="1" customWidth="1"/>
    <col min="9482" max="9482" width="9.140625" style="1"/>
    <col min="9483" max="9483" width="11.5703125" style="1" customWidth="1"/>
    <col min="9484" max="9484" width="16.140625" style="1" customWidth="1"/>
    <col min="9485" max="9485" width="20" style="1" customWidth="1"/>
    <col min="9486" max="9486" width="11.7109375" style="1" customWidth="1"/>
    <col min="9487" max="9487" width="12.5703125" style="1" customWidth="1"/>
    <col min="9488" max="9488" width="20.85546875" style="1" customWidth="1"/>
    <col min="9489" max="9489" width="13" style="1" customWidth="1"/>
    <col min="9490" max="9490" width="12" style="1" customWidth="1"/>
    <col min="9491" max="9491" width="10.85546875" style="1" customWidth="1"/>
    <col min="9492" max="9493" width="11.140625" style="1" customWidth="1"/>
    <col min="9494" max="9494" width="20.85546875" style="1" customWidth="1"/>
    <col min="9495" max="9495" width="18.7109375" style="1" customWidth="1"/>
    <col min="9496" max="9497" width="0" style="1" hidden="1" customWidth="1"/>
    <col min="9498" max="9498" width="7.42578125" style="1" customWidth="1"/>
    <col min="9499" max="9499" width="14.42578125" style="1" customWidth="1"/>
    <col min="9500" max="9729" width="9.140625" style="1"/>
    <col min="9730" max="9730" width="7.42578125" style="1" customWidth="1"/>
    <col min="9731" max="9731" width="33" style="1" customWidth="1"/>
    <col min="9732" max="9732" width="25.140625" style="1" customWidth="1"/>
    <col min="9733" max="9733" width="42.28515625" style="1" customWidth="1"/>
    <col min="9734" max="9735" width="0" style="1" hidden="1" customWidth="1"/>
    <col min="9736" max="9736" width="10.85546875" style="1" customWidth="1"/>
    <col min="9737" max="9737" width="8" style="1" customWidth="1"/>
    <col min="9738" max="9738" width="9.140625" style="1"/>
    <col min="9739" max="9739" width="11.5703125" style="1" customWidth="1"/>
    <col min="9740" max="9740" width="16.140625" style="1" customWidth="1"/>
    <col min="9741" max="9741" width="20" style="1" customWidth="1"/>
    <col min="9742" max="9742" width="11.7109375" style="1" customWidth="1"/>
    <col min="9743" max="9743" width="12.5703125" style="1" customWidth="1"/>
    <col min="9744" max="9744" width="20.85546875" style="1" customWidth="1"/>
    <col min="9745" max="9745" width="13" style="1" customWidth="1"/>
    <col min="9746" max="9746" width="12" style="1" customWidth="1"/>
    <col min="9747" max="9747" width="10.85546875" style="1" customWidth="1"/>
    <col min="9748" max="9749" width="11.140625" style="1" customWidth="1"/>
    <col min="9750" max="9750" width="20.85546875" style="1" customWidth="1"/>
    <col min="9751" max="9751" width="18.7109375" style="1" customWidth="1"/>
    <col min="9752" max="9753" width="0" style="1" hidden="1" customWidth="1"/>
    <col min="9754" max="9754" width="7.42578125" style="1" customWidth="1"/>
    <col min="9755" max="9755" width="14.42578125" style="1" customWidth="1"/>
    <col min="9756" max="9985" width="9.140625" style="1"/>
    <col min="9986" max="9986" width="7.42578125" style="1" customWidth="1"/>
    <col min="9987" max="9987" width="33" style="1" customWidth="1"/>
    <col min="9988" max="9988" width="25.140625" style="1" customWidth="1"/>
    <col min="9989" max="9989" width="42.28515625" style="1" customWidth="1"/>
    <col min="9990" max="9991" width="0" style="1" hidden="1" customWidth="1"/>
    <col min="9992" max="9992" width="10.85546875" style="1" customWidth="1"/>
    <col min="9993" max="9993" width="8" style="1" customWidth="1"/>
    <col min="9994" max="9994" width="9.140625" style="1"/>
    <col min="9995" max="9995" width="11.5703125" style="1" customWidth="1"/>
    <col min="9996" max="9996" width="16.140625" style="1" customWidth="1"/>
    <col min="9997" max="9997" width="20" style="1" customWidth="1"/>
    <col min="9998" max="9998" width="11.7109375" style="1" customWidth="1"/>
    <col min="9999" max="9999" width="12.5703125" style="1" customWidth="1"/>
    <col min="10000" max="10000" width="20.85546875" style="1" customWidth="1"/>
    <col min="10001" max="10001" width="13" style="1" customWidth="1"/>
    <col min="10002" max="10002" width="12" style="1" customWidth="1"/>
    <col min="10003" max="10003" width="10.85546875" style="1" customWidth="1"/>
    <col min="10004" max="10005" width="11.140625" style="1" customWidth="1"/>
    <col min="10006" max="10006" width="20.85546875" style="1" customWidth="1"/>
    <col min="10007" max="10007" width="18.7109375" style="1" customWidth="1"/>
    <col min="10008" max="10009" width="0" style="1" hidden="1" customWidth="1"/>
    <col min="10010" max="10010" width="7.42578125" style="1" customWidth="1"/>
    <col min="10011" max="10011" width="14.42578125" style="1" customWidth="1"/>
    <col min="10012" max="10241" width="9.140625" style="1"/>
    <col min="10242" max="10242" width="7.42578125" style="1" customWidth="1"/>
    <col min="10243" max="10243" width="33" style="1" customWidth="1"/>
    <col min="10244" max="10244" width="25.140625" style="1" customWidth="1"/>
    <col min="10245" max="10245" width="42.28515625" style="1" customWidth="1"/>
    <col min="10246" max="10247" width="0" style="1" hidden="1" customWidth="1"/>
    <col min="10248" max="10248" width="10.85546875" style="1" customWidth="1"/>
    <col min="10249" max="10249" width="8" style="1" customWidth="1"/>
    <col min="10250" max="10250" width="9.140625" style="1"/>
    <col min="10251" max="10251" width="11.5703125" style="1" customWidth="1"/>
    <col min="10252" max="10252" width="16.140625" style="1" customWidth="1"/>
    <col min="10253" max="10253" width="20" style="1" customWidth="1"/>
    <col min="10254" max="10254" width="11.7109375" style="1" customWidth="1"/>
    <col min="10255" max="10255" width="12.5703125" style="1" customWidth="1"/>
    <col min="10256" max="10256" width="20.85546875" style="1" customWidth="1"/>
    <col min="10257" max="10257" width="13" style="1" customWidth="1"/>
    <col min="10258" max="10258" width="12" style="1" customWidth="1"/>
    <col min="10259" max="10259" width="10.85546875" style="1" customWidth="1"/>
    <col min="10260" max="10261" width="11.140625" style="1" customWidth="1"/>
    <col min="10262" max="10262" width="20.85546875" style="1" customWidth="1"/>
    <col min="10263" max="10263" width="18.7109375" style="1" customWidth="1"/>
    <col min="10264" max="10265" width="0" style="1" hidden="1" customWidth="1"/>
    <col min="10266" max="10266" width="7.42578125" style="1" customWidth="1"/>
    <col min="10267" max="10267" width="14.42578125" style="1" customWidth="1"/>
    <col min="10268" max="10497" width="9.140625" style="1"/>
    <col min="10498" max="10498" width="7.42578125" style="1" customWidth="1"/>
    <col min="10499" max="10499" width="33" style="1" customWidth="1"/>
    <col min="10500" max="10500" width="25.140625" style="1" customWidth="1"/>
    <col min="10501" max="10501" width="42.28515625" style="1" customWidth="1"/>
    <col min="10502" max="10503" width="0" style="1" hidden="1" customWidth="1"/>
    <col min="10504" max="10504" width="10.85546875" style="1" customWidth="1"/>
    <col min="10505" max="10505" width="8" style="1" customWidth="1"/>
    <col min="10506" max="10506" width="9.140625" style="1"/>
    <col min="10507" max="10507" width="11.5703125" style="1" customWidth="1"/>
    <col min="10508" max="10508" width="16.140625" style="1" customWidth="1"/>
    <col min="10509" max="10509" width="20" style="1" customWidth="1"/>
    <col min="10510" max="10510" width="11.7109375" style="1" customWidth="1"/>
    <col min="10511" max="10511" width="12.5703125" style="1" customWidth="1"/>
    <col min="10512" max="10512" width="20.85546875" style="1" customWidth="1"/>
    <col min="10513" max="10513" width="13" style="1" customWidth="1"/>
    <col min="10514" max="10514" width="12" style="1" customWidth="1"/>
    <col min="10515" max="10515" width="10.85546875" style="1" customWidth="1"/>
    <col min="10516" max="10517" width="11.140625" style="1" customWidth="1"/>
    <col min="10518" max="10518" width="20.85546875" style="1" customWidth="1"/>
    <col min="10519" max="10519" width="18.7109375" style="1" customWidth="1"/>
    <col min="10520" max="10521" width="0" style="1" hidden="1" customWidth="1"/>
    <col min="10522" max="10522" width="7.42578125" style="1" customWidth="1"/>
    <col min="10523" max="10523" width="14.42578125" style="1" customWidth="1"/>
    <col min="10524" max="10753" width="9.140625" style="1"/>
    <col min="10754" max="10754" width="7.42578125" style="1" customWidth="1"/>
    <col min="10755" max="10755" width="33" style="1" customWidth="1"/>
    <col min="10756" max="10756" width="25.140625" style="1" customWidth="1"/>
    <col min="10757" max="10757" width="42.28515625" style="1" customWidth="1"/>
    <col min="10758" max="10759" width="0" style="1" hidden="1" customWidth="1"/>
    <col min="10760" max="10760" width="10.85546875" style="1" customWidth="1"/>
    <col min="10761" max="10761" width="8" style="1" customWidth="1"/>
    <col min="10762" max="10762" width="9.140625" style="1"/>
    <col min="10763" max="10763" width="11.5703125" style="1" customWidth="1"/>
    <col min="10764" max="10764" width="16.140625" style="1" customWidth="1"/>
    <col min="10765" max="10765" width="20" style="1" customWidth="1"/>
    <col min="10766" max="10766" width="11.7109375" style="1" customWidth="1"/>
    <col min="10767" max="10767" width="12.5703125" style="1" customWidth="1"/>
    <col min="10768" max="10768" width="20.85546875" style="1" customWidth="1"/>
    <col min="10769" max="10769" width="13" style="1" customWidth="1"/>
    <col min="10770" max="10770" width="12" style="1" customWidth="1"/>
    <col min="10771" max="10771" width="10.85546875" style="1" customWidth="1"/>
    <col min="10772" max="10773" width="11.140625" style="1" customWidth="1"/>
    <col min="10774" max="10774" width="20.85546875" style="1" customWidth="1"/>
    <col min="10775" max="10775" width="18.7109375" style="1" customWidth="1"/>
    <col min="10776" max="10777" width="0" style="1" hidden="1" customWidth="1"/>
    <col min="10778" max="10778" width="7.42578125" style="1" customWidth="1"/>
    <col min="10779" max="10779" width="14.42578125" style="1" customWidth="1"/>
    <col min="10780" max="11009" width="9.140625" style="1"/>
    <col min="11010" max="11010" width="7.42578125" style="1" customWidth="1"/>
    <col min="11011" max="11011" width="33" style="1" customWidth="1"/>
    <col min="11012" max="11012" width="25.140625" style="1" customWidth="1"/>
    <col min="11013" max="11013" width="42.28515625" style="1" customWidth="1"/>
    <col min="11014" max="11015" width="0" style="1" hidden="1" customWidth="1"/>
    <col min="11016" max="11016" width="10.85546875" style="1" customWidth="1"/>
    <col min="11017" max="11017" width="8" style="1" customWidth="1"/>
    <col min="11018" max="11018" width="9.140625" style="1"/>
    <col min="11019" max="11019" width="11.5703125" style="1" customWidth="1"/>
    <col min="11020" max="11020" width="16.140625" style="1" customWidth="1"/>
    <col min="11021" max="11021" width="20" style="1" customWidth="1"/>
    <col min="11022" max="11022" width="11.7109375" style="1" customWidth="1"/>
    <col min="11023" max="11023" width="12.5703125" style="1" customWidth="1"/>
    <col min="11024" max="11024" width="20.85546875" style="1" customWidth="1"/>
    <col min="11025" max="11025" width="13" style="1" customWidth="1"/>
    <col min="11026" max="11026" width="12" style="1" customWidth="1"/>
    <col min="11027" max="11027" width="10.85546875" style="1" customWidth="1"/>
    <col min="11028" max="11029" width="11.140625" style="1" customWidth="1"/>
    <col min="11030" max="11030" width="20.85546875" style="1" customWidth="1"/>
    <col min="11031" max="11031" width="18.7109375" style="1" customWidth="1"/>
    <col min="11032" max="11033" width="0" style="1" hidden="1" customWidth="1"/>
    <col min="11034" max="11034" width="7.42578125" style="1" customWidth="1"/>
    <col min="11035" max="11035" width="14.42578125" style="1" customWidth="1"/>
    <col min="11036" max="11265" width="9.140625" style="1"/>
    <col min="11266" max="11266" width="7.42578125" style="1" customWidth="1"/>
    <col min="11267" max="11267" width="33" style="1" customWidth="1"/>
    <col min="11268" max="11268" width="25.140625" style="1" customWidth="1"/>
    <col min="11269" max="11269" width="42.28515625" style="1" customWidth="1"/>
    <col min="11270" max="11271" width="0" style="1" hidden="1" customWidth="1"/>
    <col min="11272" max="11272" width="10.85546875" style="1" customWidth="1"/>
    <col min="11273" max="11273" width="8" style="1" customWidth="1"/>
    <col min="11274" max="11274" width="9.140625" style="1"/>
    <col min="11275" max="11275" width="11.5703125" style="1" customWidth="1"/>
    <col min="11276" max="11276" width="16.140625" style="1" customWidth="1"/>
    <col min="11277" max="11277" width="20" style="1" customWidth="1"/>
    <col min="11278" max="11278" width="11.7109375" style="1" customWidth="1"/>
    <col min="11279" max="11279" width="12.5703125" style="1" customWidth="1"/>
    <col min="11280" max="11280" width="20.85546875" style="1" customWidth="1"/>
    <col min="11281" max="11281" width="13" style="1" customWidth="1"/>
    <col min="11282" max="11282" width="12" style="1" customWidth="1"/>
    <col min="11283" max="11283" width="10.85546875" style="1" customWidth="1"/>
    <col min="11284" max="11285" width="11.140625" style="1" customWidth="1"/>
    <col min="11286" max="11286" width="20.85546875" style="1" customWidth="1"/>
    <col min="11287" max="11287" width="18.7109375" style="1" customWidth="1"/>
    <col min="11288" max="11289" width="0" style="1" hidden="1" customWidth="1"/>
    <col min="11290" max="11290" width="7.42578125" style="1" customWidth="1"/>
    <col min="11291" max="11291" width="14.42578125" style="1" customWidth="1"/>
    <col min="11292" max="11521" width="9.140625" style="1"/>
    <col min="11522" max="11522" width="7.42578125" style="1" customWidth="1"/>
    <col min="11523" max="11523" width="33" style="1" customWidth="1"/>
    <col min="11524" max="11524" width="25.140625" style="1" customWidth="1"/>
    <col min="11525" max="11525" width="42.28515625" style="1" customWidth="1"/>
    <col min="11526" max="11527" width="0" style="1" hidden="1" customWidth="1"/>
    <col min="11528" max="11528" width="10.85546875" style="1" customWidth="1"/>
    <col min="11529" max="11529" width="8" style="1" customWidth="1"/>
    <col min="11530" max="11530" width="9.140625" style="1"/>
    <col min="11531" max="11531" width="11.5703125" style="1" customWidth="1"/>
    <col min="11532" max="11532" width="16.140625" style="1" customWidth="1"/>
    <col min="11533" max="11533" width="20" style="1" customWidth="1"/>
    <col min="11534" max="11534" width="11.7109375" style="1" customWidth="1"/>
    <col min="11535" max="11535" width="12.5703125" style="1" customWidth="1"/>
    <col min="11536" max="11536" width="20.85546875" style="1" customWidth="1"/>
    <col min="11537" max="11537" width="13" style="1" customWidth="1"/>
    <col min="11538" max="11538" width="12" style="1" customWidth="1"/>
    <col min="11539" max="11539" width="10.85546875" style="1" customWidth="1"/>
    <col min="11540" max="11541" width="11.140625" style="1" customWidth="1"/>
    <col min="11542" max="11542" width="20.85546875" style="1" customWidth="1"/>
    <col min="11543" max="11543" width="18.7109375" style="1" customWidth="1"/>
    <col min="11544" max="11545" width="0" style="1" hidden="1" customWidth="1"/>
    <col min="11546" max="11546" width="7.42578125" style="1" customWidth="1"/>
    <col min="11547" max="11547" width="14.42578125" style="1" customWidth="1"/>
    <col min="11548" max="11777" width="9.140625" style="1"/>
    <col min="11778" max="11778" width="7.42578125" style="1" customWidth="1"/>
    <col min="11779" max="11779" width="33" style="1" customWidth="1"/>
    <col min="11780" max="11780" width="25.140625" style="1" customWidth="1"/>
    <col min="11781" max="11781" width="42.28515625" style="1" customWidth="1"/>
    <col min="11782" max="11783" width="0" style="1" hidden="1" customWidth="1"/>
    <col min="11784" max="11784" width="10.85546875" style="1" customWidth="1"/>
    <col min="11785" max="11785" width="8" style="1" customWidth="1"/>
    <col min="11786" max="11786" width="9.140625" style="1"/>
    <col min="11787" max="11787" width="11.5703125" style="1" customWidth="1"/>
    <col min="11788" max="11788" width="16.140625" style="1" customWidth="1"/>
    <col min="11789" max="11789" width="20" style="1" customWidth="1"/>
    <col min="11790" max="11790" width="11.7109375" style="1" customWidth="1"/>
    <col min="11791" max="11791" width="12.5703125" style="1" customWidth="1"/>
    <col min="11792" max="11792" width="20.85546875" style="1" customWidth="1"/>
    <col min="11793" max="11793" width="13" style="1" customWidth="1"/>
    <col min="11794" max="11794" width="12" style="1" customWidth="1"/>
    <col min="11795" max="11795" width="10.85546875" style="1" customWidth="1"/>
    <col min="11796" max="11797" width="11.140625" style="1" customWidth="1"/>
    <col min="11798" max="11798" width="20.85546875" style="1" customWidth="1"/>
    <col min="11799" max="11799" width="18.7109375" style="1" customWidth="1"/>
    <col min="11800" max="11801" width="0" style="1" hidden="1" customWidth="1"/>
    <col min="11802" max="11802" width="7.42578125" style="1" customWidth="1"/>
    <col min="11803" max="11803" width="14.42578125" style="1" customWidth="1"/>
    <col min="11804" max="12033" width="9.140625" style="1"/>
    <col min="12034" max="12034" width="7.42578125" style="1" customWidth="1"/>
    <col min="12035" max="12035" width="33" style="1" customWidth="1"/>
    <col min="12036" max="12036" width="25.140625" style="1" customWidth="1"/>
    <col min="12037" max="12037" width="42.28515625" style="1" customWidth="1"/>
    <col min="12038" max="12039" width="0" style="1" hidden="1" customWidth="1"/>
    <col min="12040" max="12040" width="10.85546875" style="1" customWidth="1"/>
    <col min="12041" max="12041" width="8" style="1" customWidth="1"/>
    <col min="12042" max="12042" width="9.140625" style="1"/>
    <col min="12043" max="12043" width="11.5703125" style="1" customWidth="1"/>
    <col min="12044" max="12044" width="16.140625" style="1" customWidth="1"/>
    <col min="12045" max="12045" width="20" style="1" customWidth="1"/>
    <col min="12046" max="12046" width="11.7109375" style="1" customWidth="1"/>
    <col min="12047" max="12047" width="12.5703125" style="1" customWidth="1"/>
    <col min="12048" max="12048" width="20.85546875" style="1" customWidth="1"/>
    <col min="12049" max="12049" width="13" style="1" customWidth="1"/>
    <col min="12050" max="12050" width="12" style="1" customWidth="1"/>
    <col min="12051" max="12051" width="10.85546875" style="1" customWidth="1"/>
    <col min="12052" max="12053" width="11.140625" style="1" customWidth="1"/>
    <col min="12054" max="12054" width="20.85546875" style="1" customWidth="1"/>
    <col min="12055" max="12055" width="18.7109375" style="1" customWidth="1"/>
    <col min="12056" max="12057" width="0" style="1" hidden="1" customWidth="1"/>
    <col min="12058" max="12058" width="7.42578125" style="1" customWidth="1"/>
    <col min="12059" max="12059" width="14.42578125" style="1" customWidth="1"/>
    <col min="12060" max="12289" width="9.140625" style="1"/>
    <col min="12290" max="12290" width="7.42578125" style="1" customWidth="1"/>
    <col min="12291" max="12291" width="33" style="1" customWidth="1"/>
    <col min="12292" max="12292" width="25.140625" style="1" customWidth="1"/>
    <col min="12293" max="12293" width="42.28515625" style="1" customWidth="1"/>
    <col min="12294" max="12295" width="0" style="1" hidden="1" customWidth="1"/>
    <col min="12296" max="12296" width="10.85546875" style="1" customWidth="1"/>
    <col min="12297" max="12297" width="8" style="1" customWidth="1"/>
    <col min="12298" max="12298" width="9.140625" style="1"/>
    <col min="12299" max="12299" width="11.5703125" style="1" customWidth="1"/>
    <col min="12300" max="12300" width="16.140625" style="1" customWidth="1"/>
    <col min="12301" max="12301" width="20" style="1" customWidth="1"/>
    <col min="12302" max="12302" width="11.7109375" style="1" customWidth="1"/>
    <col min="12303" max="12303" width="12.5703125" style="1" customWidth="1"/>
    <col min="12304" max="12304" width="20.85546875" style="1" customWidth="1"/>
    <col min="12305" max="12305" width="13" style="1" customWidth="1"/>
    <col min="12306" max="12306" width="12" style="1" customWidth="1"/>
    <col min="12307" max="12307" width="10.85546875" style="1" customWidth="1"/>
    <col min="12308" max="12309" width="11.140625" style="1" customWidth="1"/>
    <col min="12310" max="12310" width="20.85546875" style="1" customWidth="1"/>
    <col min="12311" max="12311" width="18.7109375" style="1" customWidth="1"/>
    <col min="12312" max="12313" width="0" style="1" hidden="1" customWidth="1"/>
    <col min="12314" max="12314" width="7.42578125" style="1" customWidth="1"/>
    <col min="12315" max="12315" width="14.42578125" style="1" customWidth="1"/>
    <col min="12316" max="12545" width="9.140625" style="1"/>
    <col min="12546" max="12546" width="7.42578125" style="1" customWidth="1"/>
    <col min="12547" max="12547" width="33" style="1" customWidth="1"/>
    <col min="12548" max="12548" width="25.140625" style="1" customWidth="1"/>
    <col min="12549" max="12549" width="42.28515625" style="1" customWidth="1"/>
    <col min="12550" max="12551" width="0" style="1" hidden="1" customWidth="1"/>
    <col min="12552" max="12552" width="10.85546875" style="1" customWidth="1"/>
    <col min="12553" max="12553" width="8" style="1" customWidth="1"/>
    <col min="12554" max="12554" width="9.140625" style="1"/>
    <col min="12555" max="12555" width="11.5703125" style="1" customWidth="1"/>
    <col min="12556" max="12556" width="16.140625" style="1" customWidth="1"/>
    <col min="12557" max="12557" width="20" style="1" customWidth="1"/>
    <col min="12558" max="12558" width="11.7109375" style="1" customWidth="1"/>
    <col min="12559" max="12559" width="12.5703125" style="1" customWidth="1"/>
    <col min="12560" max="12560" width="20.85546875" style="1" customWidth="1"/>
    <col min="12561" max="12561" width="13" style="1" customWidth="1"/>
    <col min="12562" max="12562" width="12" style="1" customWidth="1"/>
    <col min="12563" max="12563" width="10.85546875" style="1" customWidth="1"/>
    <col min="12564" max="12565" width="11.140625" style="1" customWidth="1"/>
    <col min="12566" max="12566" width="20.85546875" style="1" customWidth="1"/>
    <col min="12567" max="12567" width="18.7109375" style="1" customWidth="1"/>
    <col min="12568" max="12569" width="0" style="1" hidden="1" customWidth="1"/>
    <col min="12570" max="12570" width="7.42578125" style="1" customWidth="1"/>
    <col min="12571" max="12571" width="14.42578125" style="1" customWidth="1"/>
    <col min="12572" max="12801" width="9.140625" style="1"/>
    <col min="12802" max="12802" width="7.42578125" style="1" customWidth="1"/>
    <col min="12803" max="12803" width="33" style="1" customWidth="1"/>
    <col min="12804" max="12804" width="25.140625" style="1" customWidth="1"/>
    <col min="12805" max="12805" width="42.28515625" style="1" customWidth="1"/>
    <col min="12806" max="12807" width="0" style="1" hidden="1" customWidth="1"/>
    <col min="12808" max="12808" width="10.85546875" style="1" customWidth="1"/>
    <col min="12809" max="12809" width="8" style="1" customWidth="1"/>
    <col min="12810" max="12810" width="9.140625" style="1"/>
    <col min="12811" max="12811" width="11.5703125" style="1" customWidth="1"/>
    <col min="12812" max="12812" width="16.140625" style="1" customWidth="1"/>
    <col min="12813" max="12813" width="20" style="1" customWidth="1"/>
    <col min="12814" max="12814" width="11.7109375" style="1" customWidth="1"/>
    <col min="12815" max="12815" width="12.5703125" style="1" customWidth="1"/>
    <col min="12816" max="12816" width="20.85546875" style="1" customWidth="1"/>
    <col min="12817" max="12817" width="13" style="1" customWidth="1"/>
    <col min="12818" max="12818" width="12" style="1" customWidth="1"/>
    <col min="12819" max="12819" width="10.85546875" style="1" customWidth="1"/>
    <col min="12820" max="12821" width="11.140625" style="1" customWidth="1"/>
    <col min="12822" max="12822" width="20.85546875" style="1" customWidth="1"/>
    <col min="12823" max="12823" width="18.7109375" style="1" customWidth="1"/>
    <col min="12824" max="12825" width="0" style="1" hidden="1" customWidth="1"/>
    <col min="12826" max="12826" width="7.42578125" style="1" customWidth="1"/>
    <col min="12827" max="12827" width="14.42578125" style="1" customWidth="1"/>
    <col min="12828" max="13057" width="9.140625" style="1"/>
    <col min="13058" max="13058" width="7.42578125" style="1" customWidth="1"/>
    <col min="13059" max="13059" width="33" style="1" customWidth="1"/>
    <col min="13060" max="13060" width="25.140625" style="1" customWidth="1"/>
    <col min="13061" max="13061" width="42.28515625" style="1" customWidth="1"/>
    <col min="13062" max="13063" width="0" style="1" hidden="1" customWidth="1"/>
    <col min="13064" max="13064" width="10.85546875" style="1" customWidth="1"/>
    <col min="13065" max="13065" width="8" style="1" customWidth="1"/>
    <col min="13066" max="13066" width="9.140625" style="1"/>
    <col min="13067" max="13067" width="11.5703125" style="1" customWidth="1"/>
    <col min="13068" max="13068" width="16.140625" style="1" customWidth="1"/>
    <col min="13069" max="13069" width="20" style="1" customWidth="1"/>
    <col min="13070" max="13070" width="11.7109375" style="1" customWidth="1"/>
    <col min="13071" max="13071" width="12.5703125" style="1" customWidth="1"/>
    <col min="13072" max="13072" width="20.85546875" style="1" customWidth="1"/>
    <col min="13073" max="13073" width="13" style="1" customWidth="1"/>
    <col min="13074" max="13074" width="12" style="1" customWidth="1"/>
    <col min="13075" max="13075" width="10.85546875" style="1" customWidth="1"/>
    <col min="13076" max="13077" width="11.140625" style="1" customWidth="1"/>
    <col min="13078" max="13078" width="20.85546875" style="1" customWidth="1"/>
    <col min="13079" max="13079" width="18.7109375" style="1" customWidth="1"/>
    <col min="13080" max="13081" width="0" style="1" hidden="1" customWidth="1"/>
    <col min="13082" max="13082" width="7.42578125" style="1" customWidth="1"/>
    <col min="13083" max="13083" width="14.42578125" style="1" customWidth="1"/>
    <col min="13084" max="13313" width="9.140625" style="1"/>
    <col min="13314" max="13314" width="7.42578125" style="1" customWidth="1"/>
    <col min="13315" max="13315" width="33" style="1" customWidth="1"/>
    <col min="13316" max="13316" width="25.140625" style="1" customWidth="1"/>
    <col min="13317" max="13317" width="42.28515625" style="1" customWidth="1"/>
    <col min="13318" max="13319" width="0" style="1" hidden="1" customWidth="1"/>
    <col min="13320" max="13320" width="10.85546875" style="1" customWidth="1"/>
    <col min="13321" max="13321" width="8" style="1" customWidth="1"/>
    <col min="13322" max="13322" width="9.140625" style="1"/>
    <col min="13323" max="13323" width="11.5703125" style="1" customWidth="1"/>
    <col min="13324" max="13324" width="16.140625" style="1" customWidth="1"/>
    <col min="13325" max="13325" width="20" style="1" customWidth="1"/>
    <col min="13326" max="13326" width="11.7109375" style="1" customWidth="1"/>
    <col min="13327" max="13327" width="12.5703125" style="1" customWidth="1"/>
    <col min="13328" max="13328" width="20.85546875" style="1" customWidth="1"/>
    <col min="13329" max="13329" width="13" style="1" customWidth="1"/>
    <col min="13330" max="13330" width="12" style="1" customWidth="1"/>
    <col min="13331" max="13331" width="10.85546875" style="1" customWidth="1"/>
    <col min="13332" max="13333" width="11.140625" style="1" customWidth="1"/>
    <col min="13334" max="13334" width="20.85546875" style="1" customWidth="1"/>
    <col min="13335" max="13335" width="18.7109375" style="1" customWidth="1"/>
    <col min="13336" max="13337" width="0" style="1" hidden="1" customWidth="1"/>
    <col min="13338" max="13338" width="7.42578125" style="1" customWidth="1"/>
    <col min="13339" max="13339" width="14.42578125" style="1" customWidth="1"/>
    <col min="13340" max="13569" width="9.140625" style="1"/>
    <col min="13570" max="13570" width="7.42578125" style="1" customWidth="1"/>
    <col min="13571" max="13571" width="33" style="1" customWidth="1"/>
    <col min="13572" max="13572" width="25.140625" style="1" customWidth="1"/>
    <col min="13573" max="13573" width="42.28515625" style="1" customWidth="1"/>
    <col min="13574" max="13575" width="0" style="1" hidden="1" customWidth="1"/>
    <col min="13576" max="13576" width="10.85546875" style="1" customWidth="1"/>
    <col min="13577" max="13577" width="8" style="1" customWidth="1"/>
    <col min="13578" max="13578" width="9.140625" style="1"/>
    <col min="13579" max="13579" width="11.5703125" style="1" customWidth="1"/>
    <col min="13580" max="13580" width="16.140625" style="1" customWidth="1"/>
    <col min="13581" max="13581" width="20" style="1" customWidth="1"/>
    <col min="13582" max="13582" width="11.7109375" style="1" customWidth="1"/>
    <col min="13583" max="13583" width="12.5703125" style="1" customWidth="1"/>
    <col min="13584" max="13584" width="20.85546875" style="1" customWidth="1"/>
    <col min="13585" max="13585" width="13" style="1" customWidth="1"/>
    <col min="13586" max="13586" width="12" style="1" customWidth="1"/>
    <col min="13587" max="13587" width="10.85546875" style="1" customWidth="1"/>
    <col min="13588" max="13589" width="11.140625" style="1" customWidth="1"/>
    <col min="13590" max="13590" width="20.85546875" style="1" customWidth="1"/>
    <col min="13591" max="13591" width="18.7109375" style="1" customWidth="1"/>
    <col min="13592" max="13593" width="0" style="1" hidden="1" customWidth="1"/>
    <col min="13594" max="13594" width="7.42578125" style="1" customWidth="1"/>
    <col min="13595" max="13595" width="14.42578125" style="1" customWidth="1"/>
    <col min="13596" max="13825" width="9.140625" style="1"/>
    <col min="13826" max="13826" width="7.42578125" style="1" customWidth="1"/>
    <col min="13827" max="13827" width="33" style="1" customWidth="1"/>
    <col min="13828" max="13828" width="25.140625" style="1" customWidth="1"/>
    <col min="13829" max="13829" width="42.28515625" style="1" customWidth="1"/>
    <col min="13830" max="13831" width="0" style="1" hidden="1" customWidth="1"/>
    <col min="13832" max="13832" width="10.85546875" style="1" customWidth="1"/>
    <col min="13833" max="13833" width="8" style="1" customWidth="1"/>
    <col min="13834" max="13834" width="9.140625" style="1"/>
    <col min="13835" max="13835" width="11.5703125" style="1" customWidth="1"/>
    <col min="13836" max="13836" width="16.140625" style="1" customWidth="1"/>
    <col min="13837" max="13837" width="20" style="1" customWidth="1"/>
    <col min="13838" max="13838" width="11.7109375" style="1" customWidth="1"/>
    <col min="13839" max="13839" width="12.5703125" style="1" customWidth="1"/>
    <col min="13840" max="13840" width="20.85546875" style="1" customWidth="1"/>
    <col min="13841" max="13841" width="13" style="1" customWidth="1"/>
    <col min="13842" max="13842" width="12" style="1" customWidth="1"/>
    <col min="13843" max="13843" width="10.85546875" style="1" customWidth="1"/>
    <col min="13844" max="13845" width="11.140625" style="1" customWidth="1"/>
    <col min="13846" max="13846" width="20.85546875" style="1" customWidth="1"/>
    <col min="13847" max="13847" width="18.7109375" style="1" customWidth="1"/>
    <col min="13848" max="13849" width="0" style="1" hidden="1" customWidth="1"/>
    <col min="13850" max="13850" width="7.42578125" style="1" customWidth="1"/>
    <col min="13851" max="13851" width="14.42578125" style="1" customWidth="1"/>
    <col min="13852" max="14081" width="9.140625" style="1"/>
    <col min="14082" max="14082" width="7.42578125" style="1" customWidth="1"/>
    <col min="14083" max="14083" width="33" style="1" customWidth="1"/>
    <col min="14084" max="14084" width="25.140625" style="1" customWidth="1"/>
    <col min="14085" max="14085" width="42.28515625" style="1" customWidth="1"/>
    <col min="14086" max="14087" width="0" style="1" hidden="1" customWidth="1"/>
    <col min="14088" max="14088" width="10.85546875" style="1" customWidth="1"/>
    <col min="14089" max="14089" width="8" style="1" customWidth="1"/>
    <col min="14090" max="14090" width="9.140625" style="1"/>
    <col min="14091" max="14091" width="11.5703125" style="1" customWidth="1"/>
    <col min="14092" max="14092" width="16.140625" style="1" customWidth="1"/>
    <col min="14093" max="14093" width="20" style="1" customWidth="1"/>
    <col min="14094" max="14094" width="11.7109375" style="1" customWidth="1"/>
    <col min="14095" max="14095" width="12.5703125" style="1" customWidth="1"/>
    <col min="14096" max="14096" width="20.85546875" style="1" customWidth="1"/>
    <col min="14097" max="14097" width="13" style="1" customWidth="1"/>
    <col min="14098" max="14098" width="12" style="1" customWidth="1"/>
    <col min="14099" max="14099" width="10.85546875" style="1" customWidth="1"/>
    <col min="14100" max="14101" width="11.140625" style="1" customWidth="1"/>
    <col min="14102" max="14102" width="20.85546875" style="1" customWidth="1"/>
    <col min="14103" max="14103" width="18.7109375" style="1" customWidth="1"/>
    <col min="14104" max="14105" width="0" style="1" hidden="1" customWidth="1"/>
    <col min="14106" max="14106" width="7.42578125" style="1" customWidth="1"/>
    <col min="14107" max="14107" width="14.42578125" style="1" customWidth="1"/>
    <col min="14108" max="14337" width="9.140625" style="1"/>
    <col min="14338" max="14338" width="7.42578125" style="1" customWidth="1"/>
    <col min="14339" max="14339" width="33" style="1" customWidth="1"/>
    <col min="14340" max="14340" width="25.140625" style="1" customWidth="1"/>
    <col min="14341" max="14341" width="42.28515625" style="1" customWidth="1"/>
    <col min="14342" max="14343" width="0" style="1" hidden="1" customWidth="1"/>
    <col min="14344" max="14344" width="10.85546875" style="1" customWidth="1"/>
    <col min="14345" max="14345" width="8" style="1" customWidth="1"/>
    <col min="14346" max="14346" width="9.140625" style="1"/>
    <col min="14347" max="14347" width="11.5703125" style="1" customWidth="1"/>
    <col min="14348" max="14348" width="16.140625" style="1" customWidth="1"/>
    <col min="14349" max="14349" width="20" style="1" customWidth="1"/>
    <col min="14350" max="14350" width="11.7109375" style="1" customWidth="1"/>
    <col min="14351" max="14351" width="12.5703125" style="1" customWidth="1"/>
    <col min="14352" max="14352" width="20.85546875" style="1" customWidth="1"/>
    <col min="14353" max="14353" width="13" style="1" customWidth="1"/>
    <col min="14354" max="14354" width="12" style="1" customWidth="1"/>
    <col min="14355" max="14355" width="10.85546875" style="1" customWidth="1"/>
    <col min="14356" max="14357" width="11.140625" style="1" customWidth="1"/>
    <col min="14358" max="14358" width="20.85546875" style="1" customWidth="1"/>
    <col min="14359" max="14359" width="18.7109375" style="1" customWidth="1"/>
    <col min="14360" max="14361" width="0" style="1" hidden="1" customWidth="1"/>
    <col min="14362" max="14362" width="7.42578125" style="1" customWidth="1"/>
    <col min="14363" max="14363" width="14.42578125" style="1" customWidth="1"/>
    <col min="14364" max="14593" width="9.140625" style="1"/>
    <col min="14594" max="14594" width="7.42578125" style="1" customWidth="1"/>
    <col min="14595" max="14595" width="33" style="1" customWidth="1"/>
    <col min="14596" max="14596" width="25.140625" style="1" customWidth="1"/>
    <col min="14597" max="14597" width="42.28515625" style="1" customWidth="1"/>
    <col min="14598" max="14599" width="0" style="1" hidden="1" customWidth="1"/>
    <col min="14600" max="14600" width="10.85546875" style="1" customWidth="1"/>
    <col min="14601" max="14601" width="8" style="1" customWidth="1"/>
    <col min="14602" max="14602" width="9.140625" style="1"/>
    <col min="14603" max="14603" width="11.5703125" style="1" customWidth="1"/>
    <col min="14604" max="14604" width="16.140625" style="1" customWidth="1"/>
    <col min="14605" max="14605" width="20" style="1" customWidth="1"/>
    <col min="14606" max="14606" width="11.7109375" style="1" customWidth="1"/>
    <col min="14607" max="14607" width="12.5703125" style="1" customWidth="1"/>
    <col min="14608" max="14608" width="20.85546875" style="1" customWidth="1"/>
    <col min="14609" max="14609" width="13" style="1" customWidth="1"/>
    <col min="14610" max="14610" width="12" style="1" customWidth="1"/>
    <col min="14611" max="14611" width="10.85546875" style="1" customWidth="1"/>
    <col min="14612" max="14613" width="11.140625" style="1" customWidth="1"/>
    <col min="14614" max="14614" width="20.85546875" style="1" customWidth="1"/>
    <col min="14615" max="14615" width="18.7109375" style="1" customWidth="1"/>
    <col min="14616" max="14617" width="0" style="1" hidden="1" customWidth="1"/>
    <col min="14618" max="14618" width="7.42578125" style="1" customWidth="1"/>
    <col min="14619" max="14619" width="14.42578125" style="1" customWidth="1"/>
    <col min="14620" max="14849" width="9.140625" style="1"/>
    <col min="14850" max="14850" width="7.42578125" style="1" customWidth="1"/>
    <col min="14851" max="14851" width="33" style="1" customWidth="1"/>
    <col min="14852" max="14852" width="25.140625" style="1" customWidth="1"/>
    <col min="14853" max="14853" width="42.28515625" style="1" customWidth="1"/>
    <col min="14854" max="14855" width="0" style="1" hidden="1" customWidth="1"/>
    <col min="14856" max="14856" width="10.85546875" style="1" customWidth="1"/>
    <col min="14857" max="14857" width="8" style="1" customWidth="1"/>
    <col min="14858" max="14858" width="9.140625" style="1"/>
    <col min="14859" max="14859" width="11.5703125" style="1" customWidth="1"/>
    <col min="14860" max="14860" width="16.140625" style="1" customWidth="1"/>
    <col min="14861" max="14861" width="20" style="1" customWidth="1"/>
    <col min="14862" max="14862" width="11.7109375" style="1" customWidth="1"/>
    <col min="14863" max="14863" width="12.5703125" style="1" customWidth="1"/>
    <col min="14864" max="14864" width="20.85546875" style="1" customWidth="1"/>
    <col min="14865" max="14865" width="13" style="1" customWidth="1"/>
    <col min="14866" max="14866" width="12" style="1" customWidth="1"/>
    <col min="14867" max="14867" width="10.85546875" style="1" customWidth="1"/>
    <col min="14868" max="14869" width="11.140625" style="1" customWidth="1"/>
    <col min="14870" max="14870" width="20.85546875" style="1" customWidth="1"/>
    <col min="14871" max="14871" width="18.7109375" style="1" customWidth="1"/>
    <col min="14872" max="14873" width="0" style="1" hidden="1" customWidth="1"/>
    <col min="14874" max="14874" width="7.42578125" style="1" customWidth="1"/>
    <col min="14875" max="14875" width="14.42578125" style="1" customWidth="1"/>
    <col min="14876" max="15105" width="9.140625" style="1"/>
    <col min="15106" max="15106" width="7.42578125" style="1" customWidth="1"/>
    <col min="15107" max="15107" width="33" style="1" customWidth="1"/>
    <col min="15108" max="15108" width="25.140625" style="1" customWidth="1"/>
    <col min="15109" max="15109" width="42.28515625" style="1" customWidth="1"/>
    <col min="15110" max="15111" width="0" style="1" hidden="1" customWidth="1"/>
    <col min="15112" max="15112" width="10.85546875" style="1" customWidth="1"/>
    <col min="15113" max="15113" width="8" style="1" customWidth="1"/>
    <col min="15114" max="15114" width="9.140625" style="1"/>
    <col min="15115" max="15115" width="11.5703125" style="1" customWidth="1"/>
    <col min="15116" max="15116" width="16.140625" style="1" customWidth="1"/>
    <col min="15117" max="15117" width="20" style="1" customWidth="1"/>
    <col min="15118" max="15118" width="11.7109375" style="1" customWidth="1"/>
    <col min="15119" max="15119" width="12.5703125" style="1" customWidth="1"/>
    <col min="15120" max="15120" width="20.85546875" style="1" customWidth="1"/>
    <col min="15121" max="15121" width="13" style="1" customWidth="1"/>
    <col min="15122" max="15122" width="12" style="1" customWidth="1"/>
    <col min="15123" max="15123" width="10.85546875" style="1" customWidth="1"/>
    <col min="15124" max="15125" width="11.140625" style="1" customWidth="1"/>
    <col min="15126" max="15126" width="20.85546875" style="1" customWidth="1"/>
    <col min="15127" max="15127" width="18.7109375" style="1" customWidth="1"/>
    <col min="15128" max="15129" width="0" style="1" hidden="1" customWidth="1"/>
    <col min="15130" max="15130" width="7.42578125" style="1" customWidth="1"/>
    <col min="15131" max="15131" width="14.42578125" style="1" customWidth="1"/>
    <col min="15132" max="15361" width="9.140625" style="1"/>
    <col min="15362" max="15362" width="7.42578125" style="1" customWidth="1"/>
    <col min="15363" max="15363" width="33" style="1" customWidth="1"/>
    <col min="15364" max="15364" width="25.140625" style="1" customWidth="1"/>
    <col min="15365" max="15365" width="42.28515625" style="1" customWidth="1"/>
    <col min="15366" max="15367" width="0" style="1" hidden="1" customWidth="1"/>
    <col min="15368" max="15368" width="10.85546875" style="1" customWidth="1"/>
    <col min="15369" max="15369" width="8" style="1" customWidth="1"/>
    <col min="15370" max="15370" width="9.140625" style="1"/>
    <col min="15371" max="15371" width="11.5703125" style="1" customWidth="1"/>
    <col min="15372" max="15372" width="16.140625" style="1" customWidth="1"/>
    <col min="15373" max="15373" width="20" style="1" customWidth="1"/>
    <col min="15374" max="15374" width="11.7109375" style="1" customWidth="1"/>
    <col min="15375" max="15375" width="12.5703125" style="1" customWidth="1"/>
    <col min="15376" max="15376" width="20.85546875" style="1" customWidth="1"/>
    <col min="15377" max="15377" width="13" style="1" customWidth="1"/>
    <col min="15378" max="15378" width="12" style="1" customWidth="1"/>
    <col min="15379" max="15379" width="10.85546875" style="1" customWidth="1"/>
    <col min="15380" max="15381" width="11.140625" style="1" customWidth="1"/>
    <col min="15382" max="15382" width="20.85546875" style="1" customWidth="1"/>
    <col min="15383" max="15383" width="18.7109375" style="1" customWidth="1"/>
    <col min="15384" max="15385" width="0" style="1" hidden="1" customWidth="1"/>
    <col min="15386" max="15386" width="7.42578125" style="1" customWidth="1"/>
    <col min="15387" max="15387" width="14.42578125" style="1" customWidth="1"/>
    <col min="15388" max="15617" width="9.140625" style="1"/>
    <col min="15618" max="15618" width="7.42578125" style="1" customWidth="1"/>
    <col min="15619" max="15619" width="33" style="1" customWidth="1"/>
    <col min="15620" max="15620" width="25.140625" style="1" customWidth="1"/>
    <col min="15621" max="15621" width="42.28515625" style="1" customWidth="1"/>
    <col min="15622" max="15623" width="0" style="1" hidden="1" customWidth="1"/>
    <col min="15624" max="15624" width="10.85546875" style="1" customWidth="1"/>
    <col min="15625" max="15625" width="8" style="1" customWidth="1"/>
    <col min="15626" max="15626" width="9.140625" style="1"/>
    <col min="15627" max="15627" width="11.5703125" style="1" customWidth="1"/>
    <col min="15628" max="15628" width="16.140625" style="1" customWidth="1"/>
    <col min="15629" max="15629" width="20" style="1" customWidth="1"/>
    <col min="15630" max="15630" width="11.7109375" style="1" customWidth="1"/>
    <col min="15631" max="15631" width="12.5703125" style="1" customWidth="1"/>
    <col min="15632" max="15632" width="20.85546875" style="1" customWidth="1"/>
    <col min="15633" max="15633" width="13" style="1" customWidth="1"/>
    <col min="15634" max="15634" width="12" style="1" customWidth="1"/>
    <col min="15635" max="15635" width="10.85546875" style="1" customWidth="1"/>
    <col min="15636" max="15637" width="11.140625" style="1" customWidth="1"/>
    <col min="15638" max="15638" width="20.85546875" style="1" customWidth="1"/>
    <col min="15639" max="15639" width="18.7109375" style="1" customWidth="1"/>
    <col min="15640" max="15641" width="0" style="1" hidden="1" customWidth="1"/>
    <col min="15642" max="15642" width="7.42578125" style="1" customWidth="1"/>
    <col min="15643" max="15643" width="14.42578125" style="1" customWidth="1"/>
    <col min="15644" max="15873" width="9.140625" style="1"/>
    <col min="15874" max="15874" width="7.42578125" style="1" customWidth="1"/>
    <col min="15875" max="15875" width="33" style="1" customWidth="1"/>
    <col min="15876" max="15876" width="25.140625" style="1" customWidth="1"/>
    <col min="15877" max="15877" width="42.28515625" style="1" customWidth="1"/>
    <col min="15878" max="15879" width="0" style="1" hidden="1" customWidth="1"/>
    <col min="15880" max="15880" width="10.85546875" style="1" customWidth="1"/>
    <col min="15881" max="15881" width="8" style="1" customWidth="1"/>
    <col min="15882" max="15882" width="9.140625" style="1"/>
    <col min="15883" max="15883" width="11.5703125" style="1" customWidth="1"/>
    <col min="15884" max="15884" width="16.140625" style="1" customWidth="1"/>
    <col min="15885" max="15885" width="20" style="1" customWidth="1"/>
    <col min="15886" max="15886" width="11.7109375" style="1" customWidth="1"/>
    <col min="15887" max="15887" width="12.5703125" style="1" customWidth="1"/>
    <col min="15888" max="15888" width="20.85546875" style="1" customWidth="1"/>
    <col min="15889" max="15889" width="13" style="1" customWidth="1"/>
    <col min="15890" max="15890" width="12" style="1" customWidth="1"/>
    <col min="15891" max="15891" width="10.85546875" style="1" customWidth="1"/>
    <col min="15892" max="15893" width="11.140625" style="1" customWidth="1"/>
    <col min="15894" max="15894" width="20.85546875" style="1" customWidth="1"/>
    <col min="15895" max="15895" width="18.7109375" style="1" customWidth="1"/>
    <col min="15896" max="15897" width="0" style="1" hidden="1" customWidth="1"/>
    <col min="15898" max="15898" width="7.42578125" style="1" customWidth="1"/>
    <col min="15899" max="15899" width="14.42578125" style="1" customWidth="1"/>
    <col min="15900" max="16129" width="9.140625" style="1"/>
    <col min="16130" max="16130" width="7.42578125" style="1" customWidth="1"/>
    <col min="16131" max="16131" width="33" style="1" customWidth="1"/>
    <col min="16132" max="16132" width="25.140625" style="1" customWidth="1"/>
    <col min="16133" max="16133" width="42.28515625" style="1" customWidth="1"/>
    <col min="16134" max="16135" width="0" style="1" hidden="1" customWidth="1"/>
    <col min="16136" max="16136" width="10.85546875" style="1" customWidth="1"/>
    <col min="16137" max="16137" width="8" style="1" customWidth="1"/>
    <col min="16138" max="16138" width="9.140625" style="1"/>
    <col min="16139" max="16139" width="11.5703125" style="1" customWidth="1"/>
    <col min="16140" max="16140" width="16.140625" style="1" customWidth="1"/>
    <col min="16141" max="16141" width="20" style="1" customWidth="1"/>
    <col min="16142" max="16142" width="11.7109375" style="1" customWidth="1"/>
    <col min="16143" max="16143" width="12.5703125" style="1" customWidth="1"/>
    <col min="16144" max="16144" width="20.85546875" style="1" customWidth="1"/>
    <col min="16145" max="16145" width="13" style="1" customWidth="1"/>
    <col min="16146" max="16146" width="12" style="1" customWidth="1"/>
    <col min="16147" max="16147" width="10.85546875" style="1" customWidth="1"/>
    <col min="16148" max="16149" width="11.140625" style="1" customWidth="1"/>
    <col min="16150" max="16150" width="20.85546875" style="1" customWidth="1"/>
    <col min="16151" max="16151" width="18.7109375" style="1" customWidth="1"/>
    <col min="16152" max="16153" width="0" style="1" hidden="1" customWidth="1"/>
    <col min="16154" max="16154" width="7.42578125" style="1" customWidth="1"/>
    <col min="16155" max="16155" width="14.42578125" style="1" customWidth="1"/>
    <col min="16156" max="16384" width="9.140625" style="1"/>
  </cols>
  <sheetData>
    <row r="1" spans="1:26" ht="26.25" customHeight="1" x14ac:dyDescent="0.35">
      <c r="K1" s="25"/>
      <c r="L1" s="26"/>
      <c r="M1" s="27"/>
      <c r="N1" s="27"/>
      <c r="O1" s="28"/>
      <c r="P1" s="23"/>
      <c r="Q1" s="23"/>
      <c r="R1" s="23"/>
      <c r="S1" s="23"/>
      <c r="T1" s="23"/>
      <c r="U1" s="23"/>
      <c r="V1" s="24"/>
      <c r="W1" s="24"/>
      <c r="X1" s="24"/>
      <c r="Y1" s="24"/>
    </row>
    <row r="2" spans="1:26" ht="30.75" customHeight="1" x14ac:dyDescent="0.45">
      <c r="C2" s="118" t="s">
        <v>169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29"/>
      <c r="R2" s="29"/>
      <c r="S2" s="29"/>
      <c r="T2" s="29"/>
    </row>
    <row r="3" spans="1:26" ht="39" customHeight="1" x14ac:dyDescent="0.3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31"/>
      <c r="Y3" s="31"/>
      <c r="Z3" s="31"/>
    </row>
    <row r="4" spans="1:26" s="33" customFormat="1" ht="59.25" customHeight="1" x14ac:dyDescent="0.2">
      <c r="A4" s="110" t="s">
        <v>26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32"/>
      <c r="Y4" s="32"/>
      <c r="Z4" s="32"/>
    </row>
    <row r="5" spans="1:26" ht="3.7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</row>
    <row r="6" spans="1:26" ht="20.25" x14ac:dyDescent="0.3">
      <c r="A6" s="34"/>
      <c r="B6" s="35"/>
      <c r="C6" s="35"/>
      <c r="D6" s="35"/>
      <c r="E6" s="35"/>
      <c r="F6" s="35"/>
      <c r="G6" s="35"/>
      <c r="H6" s="35"/>
      <c r="I6" s="35"/>
      <c r="J6" s="35"/>
      <c r="K6" s="35" t="s">
        <v>168</v>
      </c>
      <c r="L6" s="36"/>
      <c r="M6" s="35"/>
      <c r="N6" s="35"/>
      <c r="O6" s="36"/>
      <c r="P6" s="36"/>
      <c r="Q6" s="36"/>
      <c r="R6" s="36"/>
      <c r="S6" s="36"/>
      <c r="T6" s="36"/>
      <c r="U6" s="36"/>
      <c r="V6" s="35"/>
      <c r="W6" s="37"/>
      <c r="X6" s="38"/>
      <c r="Y6" s="38"/>
    </row>
    <row r="7" spans="1:26" ht="36" customHeight="1" x14ac:dyDescent="0.2">
      <c r="A7" s="111" t="s">
        <v>27</v>
      </c>
      <c r="B7" s="105" t="s">
        <v>28</v>
      </c>
      <c r="C7" s="105" t="s">
        <v>6</v>
      </c>
      <c r="D7" s="105" t="s">
        <v>29</v>
      </c>
      <c r="E7" s="108" t="s">
        <v>30</v>
      </c>
      <c r="F7" s="105" t="s">
        <v>31</v>
      </c>
      <c r="G7" s="105"/>
      <c r="H7" s="105"/>
      <c r="I7" s="105" t="s">
        <v>32</v>
      </c>
      <c r="J7" s="105" t="s">
        <v>33</v>
      </c>
      <c r="K7" s="105" t="s">
        <v>34</v>
      </c>
      <c r="L7" s="104" t="s">
        <v>35</v>
      </c>
      <c r="M7" s="105" t="s">
        <v>36</v>
      </c>
      <c r="N7" s="105" t="s">
        <v>37</v>
      </c>
      <c r="O7" s="104" t="s">
        <v>38</v>
      </c>
      <c r="P7" s="104" t="s">
        <v>39</v>
      </c>
      <c r="Q7" s="104" t="s">
        <v>40</v>
      </c>
      <c r="R7" s="104" t="s">
        <v>41</v>
      </c>
      <c r="S7" s="112" t="s">
        <v>165</v>
      </c>
      <c r="T7" s="113"/>
      <c r="U7" s="104" t="s">
        <v>42</v>
      </c>
      <c r="V7" s="105" t="s">
        <v>43</v>
      </c>
      <c r="W7" s="106" t="s">
        <v>44</v>
      </c>
      <c r="X7" s="31"/>
    </row>
    <row r="8" spans="1:26" ht="39" customHeight="1" x14ac:dyDescent="0.2">
      <c r="A8" s="111"/>
      <c r="B8" s="105"/>
      <c r="C8" s="105"/>
      <c r="D8" s="105"/>
      <c r="E8" s="108"/>
      <c r="F8" s="107" t="s">
        <v>8</v>
      </c>
      <c r="G8" s="39"/>
      <c r="H8" s="107" t="s">
        <v>10</v>
      </c>
      <c r="I8" s="105"/>
      <c r="J8" s="105"/>
      <c r="K8" s="105"/>
      <c r="L8" s="104"/>
      <c r="M8" s="105"/>
      <c r="N8" s="105"/>
      <c r="O8" s="104"/>
      <c r="P8" s="104"/>
      <c r="Q8" s="104"/>
      <c r="R8" s="104"/>
      <c r="S8" s="114"/>
      <c r="T8" s="115" t="s">
        <v>166</v>
      </c>
      <c r="U8" s="104"/>
      <c r="V8" s="105"/>
      <c r="W8" s="106"/>
    </row>
    <row r="9" spans="1:26" ht="42.75" customHeight="1" x14ac:dyDescent="0.2">
      <c r="A9" s="111"/>
      <c r="B9" s="105"/>
      <c r="C9" s="105"/>
      <c r="D9" s="105"/>
      <c r="E9" s="108"/>
      <c r="F9" s="107"/>
      <c r="G9" s="39"/>
      <c r="H9" s="107"/>
      <c r="I9" s="105"/>
      <c r="J9" s="105"/>
      <c r="K9" s="105"/>
      <c r="L9" s="104"/>
      <c r="M9" s="105"/>
      <c r="N9" s="105"/>
      <c r="O9" s="104"/>
      <c r="P9" s="104"/>
      <c r="Q9" s="104"/>
      <c r="R9" s="104"/>
      <c r="S9" s="116"/>
      <c r="T9" s="117"/>
      <c r="U9" s="104"/>
      <c r="V9" s="105"/>
      <c r="W9" s="106"/>
    </row>
    <row r="10" spans="1:26" s="31" customFormat="1" ht="15.75" x14ac:dyDescent="0.25">
      <c r="A10" s="40">
        <v>1</v>
      </c>
      <c r="B10" s="40">
        <v>3</v>
      </c>
      <c r="C10" s="40">
        <v>5</v>
      </c>
      <c r="D10" s="40">
        <v>6</v>
      </c>
      <c r="E10" s="40">
        <v>7</v>
      </c>
      <c r="F10" s="40">
        <v>8</v>
      </c>
      <c r="G10" s="40">
        <v>9</v>
      </c>
      <c r="H10" s="40">
        <v>10</v>
      </c>
      <c r="I10" s="40">
        <v>11</v>
      </c>
      <c r="J10" s="40">
        <v>12</v>
      </c>
      <c r="K10" s="40">
        <v>13</v>
      </c>
      <c r="L10" s="41">
        <v>14</v>
      </c>
      <c r="M10" s="40">
        <v>15</v>
      </c>
      <c r="N10" s="40">
        <v>16</v>
      </c>
      <c r="O10" s="41">
        <v>17</v>
      </c>
      <c r="P10" s="41">
        <v>18</v>
      </c>
      <c r="Q10" s="41">
        <v>19</v>
      </c>
      <c r="R10" s="40">
        <v>20</v>
      </c>
      <c r="S10" s="41"/>
      <c r="T10" s="41"/>
      <c r="U10" s="41">
        <v>21</v>
      </c>
      <c r="V10" s="40">
        <v>22</v>
      </c>
      <c r="W10" s="40">
        <v>23</v>
      </c>
      <c r="X10" s="40">
        <v>24</v>
      </c>
      <c r="Y10" s="40">
        <v>25</v>
      </c>
    </row>
    <row r="11" spans="1:26" s="51" customFormat="1" ht="36.75" customHeight="1" x14ac:dyDescent="0.35">
      <c r="A11" s="42">
        <v>1</v>
      </c>
      <c r="B11" s="43" t="s">
        <v>45</v>
      </c>
      <c r="C11" s="43"/>
      <c r="D11" s="43"/>
      <c r="E11" s="44" t="s">
        <v>46</v>
      </c>
      <c r="F11" s="43" t="s">
        <v>47</v>
      </c>
      <c r="G11" s="45" t="s">
        <v>48</v>
      </c>
      <c r="H11" s="43">
        <v>7.8</v>
      </c>
      <c r="I11" s="46">
        <v>17697</v>
      </c>
      <c r="J11" s="47">
        <f>K11/72</f>
        <v>1917.1750000000002</v>
      </c>
      <c r="K11" s="48">
        <f>H11*I11</f>
        <v>138036.6</v>
      </c>
      <c r="L11" s="43">
        <v>1275</v>
      </c>
      <c r="M11" s="46">
        <f>L11/10</f>
        <v>127.5</v>
      </c>
      <c r="N11" s="49">
        <f>M11*J11</f>
        <v>244439.81250000003</v>
      </c>
      <c r="O11" s="49">
        <v>8849</v>
      </c>
      <c r="P11" s="49">
        <v>4425</v>
      </c>
      <c r="Q11" s="49">
        <v>10827</v>
      </c>
      <c r="R11" s="49"/>
      <c r="S11" s="49">
        <f>N11*40%</f>
        <v>97775.925000000017</v>
      </c>
      <c r="T11" s="49"/>
      <c r="U11" s="49">
        <v>1750</v>
      </c>
      <c r="V11" s="48">
        <f>N11+O11+P11+Q11+R11+U11+S11+T11</f>
        <v>368066.73750000005</v>
      </c>
      <c r="W11" s="50">
        <f>M11/72</f>
        <v>1.7708333333333333</v>
      </c>
    </row>
    <row r="12" spans="1:26" s="51" customFormat="1" ht="31.5" customHeight="1" x14ac:dyDescent="0.35">
      <c r="A12" s="52">
        <v>2</v>
      </c>
      <c r="B12" s="43" t="s">
        <v>45</v>
      </c>
      <c r="C12" s="43"/>
      <c r="D12" s="43"/>
      <c r="E12" s="44" t="s">
        <v>49</v>
      </c>
      <c r="F12" s="43" t="s">
        <v>47</v>
      </c>
      <c r="G12" s="45" t="s">
        <v>48</v>
      </c>
      <c r="H12" s="43">
        <v>8</v>
      </c>
      <c r="I12" s="46">
        <v>17697</v>
      </c>
      <c r="J12" s="47">
        <f>K12/72</f>
        <v>1966.3333333333333</v>
      </c>
      <c r="K12" s="48">
        <f t="shared" ref="K12:K75" si="0">H12*I12</f>
        <v>141576</v>
      </c>
      <c r="L12" s="43">
        <v>355</v>
      </c>
      <c r="M12" s="46">
        <f>L12/10</f>
        <v>35.5</v>
      </c>
      <c r="N12" s="49">
        <f>J12*M12</f>
        <v>69804.833333333328</v>
      </c>
      <c r="O12" s="49"/>
      <c r="P12" s="49"/>
      <c r="Q12" s="49">
        <v>3748</v>
      </c>
      <c r="R12" s="49"/>
      <c r="S12" s="49"/>
      <c r="T12" s="49"/>
      <c r="U12" s="49"/>
      <c r="V12" s="48">
        <f t="shared" ref="V12:V75" si="1">N12+O12+P12+Q12+R12+U12+S12+T12</f>
        <v>73552.833333333328</v>
      </c>
      <c r="W12" s="50">
        <f>M12/72</f>
        <v>0.49305555555555558</v>
      </c>
    </row>
    <row r="13" spans="1:26" s="51" customFormat="1" ht="35.25" customHeight="1" x14ac:dyDescent="0.35">
      <c r="A13" s="42">
        <v>3</v>
      </c>
      <c r="B13" s="43" t="s">
        <v>45</v>
      </c>
      <c r="C13" s="43" t="s">
        <v>20</v>
      </c>
      <c r="D13" s="43" t="s">
        <v>50</v>
      </c>
      <c r="E13" s="44" t="s">
        <v>51</v>
      </c>
      <c r="F13" s="45" t="s">
        <v>47</v>
      </c>
      <c r="G13" s="45" t="s">
        <v>48</v>
      </c>
      <c r="H13" s="43">
        <v>8</v>
      </c>
      <c r="I13" s="46">
        <v>17697</v>
      </c>
      <c r="J13" s="47">
        <f>K13/72</f>
        <v>1966.3333333333333</v>
      </c>
      <c r="K13" s="48">
        <f t="shared" si="0"/>
        <v>141576</v>
      </c>
      <c r="L13" s="43">
        <v>1123</v>
      </c>
      <c r="M13" s="46">
        <f t="shared" ref="M13:M47" si="2">L13/10</f>
        <v>112.3</v>
      </c>
      <c r="N13" s="49">
        <f>M13*J13</f>
        <v>220819.23333333331</v>
      </c>
      <c r="O13" s="49">
        <v>8849</v>
      </c>
      <c r="P13" s="49"/>
      <c r="Q13" s="49">
        <v>7531</v>
      </c>
      <c r="R13" s="49"/>
      <c r="S13" s="49"/>
      <c r="T13" s="49"/>
      <c r="U13" s="49"/>
      <c r="V13" s="48">
        <f t="shared" si="1"/>
        <v>237199.23333333331</v>
      </c>
      <c r="W13" s="50">
        <f t="shared" ref="W13:W67" si="3">M13/72</f>
        <v>1.5597222222222222</v>
      </c>
    </row>
    <row r="14" spans="1:26" s="51" customFormat="1" ht="33" customHeight="1" x14ac:dyDescent="0.35">
      <c r="A14" s="42">
        <v>4</v>
      </c>
      <c r="B14" s="43" t="s">
        <v>45</v>
      </c>
      <c r="C14" s="43"/>
      <c r="D14" s="43"/>
      <c r="E14" s="44" t="s">
        <v>52</v>
      </c>
      <c r="F14" s="43" t="s">
        <v>47</v>
      </c>
      <c r="G14" s="45" t="s">
        <v>48</v>
      </c>
      <c r="H14" s="43">
        <v>7.4</v>
      </c>
      <c r="I14" s="46">
        <v>17697</v>
      </c>
      <c r="J14" s="47">
        <f>K14/72</f>
        <v>1818.8583333333333</v>
      </c>
      <c r="K14" s="48">
        <f t="shared" si="0"/>
        <v>130957.8</v>
      </c>
      <c r="L14" s="43">
        <v>1213</v>
      </c>
      <c r="M14" s="46">
        <f t="shared" si="2"/>
        <v>121.3</v>
      </c>
      <c r="N14" s="49">
        <f>J14*M14</f>
        <v>220627.51583333334</v>
      </c>
      <c r="O14" s="49"/>
      <c r="P14" s="49"/>
      <c r="Q14" s="49">
        <v>6725</v>
      </c>
      <c r="R14" s="49"/>
      <c r="S14" s="49">
        <f>N14*35%</f>
        <v>77219.630541666658</v>
      </c>
      <c r="T14" s="49"/>
      <c r="U14" s="49">
        <v>1180</v>
      </c>
      <c r="V14" s="48">
        <f t="shared" si="1"/>
        <v>305752.14637500001</v>
      </c>
      <c r="W14" s="50">
        <f t="shared" si="3"/>
        <v>1.6847222222222222</v>
      </c>
    </row>
    <row r="15" spans="1:26" s="51" customFormat="1" ht="33" customHeight="1" x14ac:dyDescent="0.35">
      <c r="A15" s="52">
        <v>5</v>
      </c>
      <c r="B15" s="43" t="s">
        <v>45</v>
      </c>
      <c r="C15" s="43" t="s">
        <v>20</v>
      </c>
      <c r="D15" s="43" t="s">
        <v>53</v>
      </c>
      <c r="E15" s="44" t="s">
        <v>54</v>
      </c>
      <c r="F15" s="43" t="s">
        <v>47</v>
      </c>
      <c r="G15" s="45" t="s">
        <v>48</v>
      </c>
      <c r="H15" s="43">
        <v>7.8</v>
      </c>
      <c r="I15" s="46">
        <v>17697</v>
      </c>
      <c r="J15" s="47">
        <f t="shared" ref="J15:J77" si="4">K15/72</f>
        <v>1917.1750000000002</v>
      </c>
      <c r="K15" s="48">
        <f t="shared" si="0"/>
        <v>138036.6</v>
      </c>
      <c r="L15" s="43">
        <v>1035</v>
      </c>
      <c r="M15" s="46">
        <f t="shared" si="2"/>
        <v>103.5</v>
      </c>
      <c r="N15" s="49">
        <f>J15*M15</f>
        <v>198427.61250000002</v>
      </c>
      <c r="O15" s="49">
        <v>8849</v>
      </c>
      <c r="P15" s="49">
        <v>4425</v>
      </c>
      <c r="Q15" s="49"/>
      <c r="R15" s="49"/>
      <c r="S15" s="49">
        <f>N15*40%</f>
        <v>79371.045000000013</v>
      </c>
      <c r="T15" s="49"/>
      <c r="U15" s="49"/>
      <c r="V15" s="48">
        <f t="shared" si="1"/>
        <v>291072.65750000003</v>
      </c>
      <c r="W15" s="50">
        <f t="shared" si="3"/>
        <v>1.4375</v>
      </c>
    </row>
    <row r="16" spans="1:26" s="51" customFormat="1" ht="35.25" customHeight="1" x14ac:dyDescent="0.35">
      <c r="A16" s="42">
        <v>6</v>
      </c>
      <c r="B16" s="43" t="s">
        <v>45</v>
      </c>
      <c r="C16" s="43" t="s">
        <v>20</v>
      </c>
      <c r="D16" s="43" t="s">
        <v>50</v>
      </c>
      <c r="E16" s="44" t="s">
        <v>55</v>
      </c>
      <c r="F16" s="45" t="s">
        <v>47</v>
      </c>
      <c r="G16" s="45" t="s">
        <v>48</v>
      </c>
      <c r="H16" s="43">
        <v>8</v>
      </c>
      <c r="I16" s="46">
        <v>17697</v>
      </c>
      <c r="J16" s="47">
        <f t="shared" si="4"/>
        <v>1966.3333333333333</v>
      </c>
      <c r="K16" s="48">
        <f t="shared" si="0"/>
        <v>141576</v>
      </c>
      <c r="L16" s="43">
        <v>1222</v>
      </c>
      <c r="M16" s="46">
        <f t="shared" si="2"/>
        <v>122.2</v>
      </c>
      <c r="N16" s="49">
        <f>J16*M16</f>
        <v>240285.93333333332</v>
      </c>
      <c r="O16" s="49">
        <v>8849</v>
      </c>
      <c r="P16" s="49">
        <v>4425</v>
      </c>
      <c r="Q16" s="49">
        <v>11454</v>
      </c>
      <c r="R16" s="49"/>
      <c r="S16" s="49"/>
      <c r="T16" s="49"/>
      <c r="U16" s="49"/>
      <c r="V16" s="48">
        <f t="shared" si="1"/>
        <v>265013.93333333335</v>
      </c>
      <c r="W16" s="50">
        <f t="shared" si="3"/>
        <v>1.6972222222222222</v>
      </c>
    </row>
    <row r="17" spans="1:23" s="51" customFormat="1" ht="33" customHeight="1" x14ac:dyDescent="0.35">
      <c r="A17" s="42">
        <v>7</v>
      </c>
      <c r="B17" s="43" t="s">
        <v>45</v>
      </c>
      <c r="C17" s="43" t="s">
        <v>20</v>
      </c>
      <c r="D17" s="43" t="s">
        <v>56</v>
      </c>
      <c r="E17" s="44" t="s">
        <v>57</v>
      </c>
      <c r="F17" s="43" t="s">
        <v>47</v>
      </c>
      <c r="G17" s="45" t="s">
        <v>48</v>
      </c>
      <c r="H17" s="43">
        <v>8</v>
      </c>
      <c r="I17" s="46">
        <v>17697</v>
      </c>
      <c r="J17" s="47">
        <f t="shared" si="4"/>
        <v>1966.3333333333333</v>
      </c>
      <c r="K17" s="48">
        <f t="shared" si="0"/>
        <v>141576</v>
      </c>
      <c r="L17" s="43">
        <v>1037</v>
      </c>
      <c r="M17" s="46">
        <f t="shared" si="2"/>
        <v>103.7</v>
      </c>
      <c r="N17" s="49">
        <f>M17*J17</f>
        <v>203908.76666666666</v>
      </c>
      <c r="O17" s="49">
        <v>8849</v>
      </c>
      <c r="P17" s="49">
        <v>4425</v>
      </c>
      <c r="Q17" s="49">
        <v>9143</v>
      </c>
      <c r="R17" s="49"/>
      <c r="S17" s="49"/>
      <c r="T17" s="49"/>
      <c r="U17" s="49"/>
      <c r="V17" s="48">
        <f t="shared" si="1"/>
        <v>226325.76666666666</v>
      </c>
      <c r="W17" s="50">
        <f t="shared" si="3"/>
        <v>1.4402777777777778</v>
      </c>
    </row>
    <row r="18" spans="1:23" s="51" customFormat="1" ht="33.75" customHeight="1" x14ac:dyDescent="0.35">
      <c r="A18" s="52">
        <v>8</v>
      </c>
      <c r="B18" s="43" t="s">
        <v>45</v>
      </c>
      <c r="C18" s="43"/>
      <c r="D18" s="43"/>
      <c r="E18" s="44" t="s">
        <v>58</v>
      </c>
      <c r="F18" s="43" t="s">
        <v>47</v>
      </c>
      <c r="G18" s="45" t="s">
        <v>48</v>
      </c>
      <c r="H18" s="43">
        <v>7.8</v>
      </c>
      <c r="I18" s="46">
        <v>17697</v>
      </c>
      <c r="J18" s="47">
        <f t="shared" si="4"/>
        <v>1917.1750000000002</v>
      </c>
      <c r="K18" s="48">
        <f t="shared" si="0"/>
        <v>138036.6</v>
      </c>
      <c r="L18" s="43">
        <v>360</v>
      </c>
      <c r="M18" s="46">
        <f t="shared" si="2"/>
        <v>36</v>
      </c>
      <c r="N18" s="49">
        <f>M18*J18</f>
        <v>69018.3</v>
      </c>
      <c r="O18" s="49"/>
      <c r="P18" s="49">
        <v>4425</v>
      </c>
      <c r="Q18" s="49"/>
      <c r="R18" s="49"/>
      <c r="S18" s="49"/>
      <c r="T18" s="49"/>
      <c r="U18" s="49"/>
      <c r="V18" s="48">
        <f t="shared" si="1"/>
        <v>73443.3</v>
      </c>
      <c r="W18" s="50">
        <f t="shared" si="3"/>
        <v>0.5</v>
      </c>
    </row>
    <row r="19" spans="1:23" s="51" customFormat="1" ht="36.75" customHeight="1" x14ac:dyDescent="0.35">
      <c r="A19" s="42">
        <v>9</v>
      </c>
      <c r="B19" s="43" t="s">
        <v>45</v>
      </c>
      <c r="C19" s="43"/>
      <c r="D19" s="43"/>
      <c r="E19" s="44" t="s">
        <v>59</v>
      </c>
      <c r="F19" s="43" t="s">
        <v>47</v>
      </c>
      <c r="G19" s="45" t="s">
        <v>48</v>
      </c>
      <c r="H19" s="43">
        <v>8</v>
      </c>
      <c r="I19" s="46">
        <v>17697</v>
      </c>
      <c r="J19" s="47">
        <f t="shared" si="4"/>
        <v>1966.3333333333333</v>
      </c>
      <c r="K19" s="48">
        <f t="shared" si="0"/>
        <v>141576</v>
      </c>
      <c r="L19" s="43">
        <v>1224</v>
      </c>
      <c r="M19" s="46">
        <f t="shared" si="2"/>
        <v>122.4</v>
      </c>
      <c r="N19" s="49">
        <f t="shared" ref="N19:N25" si="5">J19*M19</f>
        <v>240679.2</v>
      </c>
      <c r="O19" s="49"/>
      <c r="P19" s="49">
        <v>4425</v>
      </c>
      <c r="Q19" s="49">
        <v>1730</v>
      </c>
      <c r="R19" s="49"/>
      <c r="S19" s="49">
        <f>N19*40%</f>
        <v>96271.680000000008</v>
      </c>
      <c r="T19" s="49"/>
      <c r="U19" s="49">
        <v>885</v>
      </c>
      <c r="V19" s="48">
        <f t="shared" si="1"/>
        <v>343990.88</v>
      </c>
      <c r="W19" s="50">
        <f t="shared" si="3"/>
        <v>1.7000000000000002</v>
      </c>
    </row>
    <row r="20" spans="1:23" s="51" customFormat="1" ht="33" customHeight="1" x14ac:dyDescent="0.35">
      <c r="A20" s="42">
        <v>10</v>
      </c>
      <c r="B20" s="43" t="s">
        <v>45</v>
      </c>
      <c r="C20" s="43" t="s">
        <v>20</v>
      </c>
      <c r="D20" s="43" t="s">
        <v>56</v>
      </c>
      <c r="E20" s="44" t="s">
        <v>60</v>
      </c>
      <c r="F20" s="43" t="s">
        <v>47</v>
      </c>
      <c r="G20" s="45" t="s">
        <v>48</v>
      </c>
      <c r="H20" s="43">
        <v>7.7</v>
      </c>
      <c r="I20" s="46">
        <v>17697</v>
      </c>
      <c r="J20" s="47">
        <f t="shared" si="4"/>
        <v>1892.5958333333333</v>
      </c>
      <c r="K20" s="48">
        <f t="shared" si="0"/>
        <v>136266.9</v>
      </c>
      <c r="L20" s="43">
        <v>1137</v>
      </c>
      <c r="M20" s="46">
        <f t="shared" si="2"/>
        <v>113.7</v>
      </c>
      <c r="N20" s="49">
        <f t="shared" si="5"/>
        <v>215188.14624999999</v>
      </c>
      <c r="O20" s="49">
        <v>8849</v>
      </c>
      <c r="P20" s="49">
        <v>4425</v>
      </c>
      <c r="Q20" s="49">
        <v>5210</v>
      </c>
      <c r="R20" s="49"/>
      <c r="S20" s="49"/>
      <c r="T20" s="49"/>
      <c r="U20" s="49">
        <v>551</v>
      </c>
      <c r="V20" s="48">
        <f t="shared" si="1"/>
        <v>234223.14624999999</v>
      </c>
      <c r="W20" s="50">
        <f t="shared" si="3"/>
        <v>1.5791666666666666</v>
      </c>
    </row>
    <row r="21" spans="1:23" s="51" customFormat="1" ht="35.25" customHeight="1" x14ac:dyDescent="0.35">
      <c r="A21" s="52">
        <v>11</v>
      </c>
      <c r="B21" s="43" t="s">
        <v>45</v>
      </c>
      <c r="C21" s="43" t="s">
        <v>20</v>
      </c>
      <c r="D21" s="43" t="s">
        <v>61</v>
      </c>
      <c r="E21" s="44" t="s">
        <v>62</v>
      </c>
      <c r="F21" s="45" t="s">
        <v>47</v>
      </c>
      <c r="G21" s="45" t="s">
        <v>48</v>
      </c>
      <c r="H21" s="43">
        <v>8</v>
      </c>
      <c r="I21" s="46">
        <v>17697</v>
      </c>
      <c r="J21" s="47">
        <f t="shared" si="4"/>
        <v>1966.3333333333333</v>
      </c>
      <c r="K21" s="48">
        <f t="shared" si="0"/>
        <v>141576</v>
      </c>
      <c r="L21" s="43">
        <v>402</v>
      </c>
      <c r="M21" s="46">
        <f t="shared" si="2"/>
        <v>40.200000000000003</v>
      </c>
      <c r="N21" s="49">
        <f t="shared" si="5"/>
        <v>79046.600000000006</v>
      </c>
      <c r="O21" s="49"/>
      <c r="P21" s="49"/>
      <c r="Q21" s="49">
        <v>1844</v>
      </c>
      <c r="R21" s="49"/>
      <c r="S21" s="49"/>
      <c r="T21" s="49"/>
      <c r="U21" s="49"/>
      <c r="V21" s="48">
        <f t="shared" si="1"/>
        <v>80890.600000000006</v>
      </c>
      <c r="W21" s="50">
        <f t="shared" si="3"/>
        <v>0.55833333333333335</v>
      </c>
    </row>
    <row r="22" spans="1:23" s="51" customFormat="1" ht="33.75" customHeight="1" x14ac:dyDescent="0.35">
      <c r="A22" s="42">
        <v>12</v>
      </c>
      <c r="B22" s="43" t="s">
        <v>45</v>
      </c>
      <c r="C22" s="43"/>
      <c r="D22" s="43"/>
      <c r="E22" s="44" t="s">
        <v>52</v>
      </c>
      <c r="F22" s="43" t="s">
        <v>47</v>
      </c>
      <c r="G22" s="45" t="s">
        <v>48</v>
      </c>
      <c r="H22" s="43">
        <v>7.4</v>
      </c>
      <c r="I22" s="46">
        <v>17697</v>
      </c>
      <c r="J22" s="47">
        <f t="shared" si="4"/>
        <v>1818.8583333333333</v>
      </c>
      <c r="K22" s="48">
        <f t="shared" si="0"/>
        <v>130957.8</v>
      </c>
      <c r="L22" s="43">
        <v>1022</v>
      </c>
      <c r="M22" s="46">
        <f t="shared" si="2"/>
        <v>102.2</v>
      </c>
      <c r="N22" s="49">
        <f t="shared" si="5"/>
        <v>185887.32166666668</v>
      </c>
      <c r="O22" s="49">
        <v>8849</v>
      </c>
      <c r="P22" s="49">
        <v>4425</v>
      </c>
      <c r="Q22" s="49">
        <v>7354</v>
      </c>
      <c r="R22" s="49"/>
      <c r="S22" s="49">
        <f>N22*35%</f>
        <v>65060.562583333332</v>
      </c>
      <c r="T22" s="49"/>
      <c r="U22" s="49">
        <v>216</v>
      </c>
      <c r="V22" s="48">
        <f t="shared" si="1"/>
        <v>271791.88425</v>
      </c>
      <c r="W22" s="50">
        <f t="shared" si="3"/>
        <v>1.4194444444444445</v>
      </c>
    </row>
    <row r="23" spans="1:23" s="51" customFormat="1" ht="33.75" customHeight="1" x14ac:dyDescent="0.35">
      <c r="A23" s="42">
        <v>13</v>
      </c>
      <c r="B23" s="43" t="s">
        <v>45</v>
      </c>
      <c r="C23" s="43"/>
      <c r="D23" s="43"/>
      <c r="E23" s="44" t="s">
        <v>63</v>
      </c>
      <c r="F23" s="43" t="s">
        <v>47</v>
      </c>
      <c r="G23" s="45" t="s">
        <v>48</v>
      </c>
      <c r="H23" s="43">
        <v>7.7</v>
      </c>
      <c r="I23" s="46">
        <v>17697</v>
      </c>
      <c r="J23" s="47">
        <f t="shared" si="4"/>
        <v>1892.5958333333333</v>
      </c>
      <c r="K23" s="48">
        <f t="shared" si="0"/>
        <v>136266.9</v>
      </c>
      <c r="L23" s="43">
        <v>323</v>
      </c>
      <c r="M23" s="46">
        <f t="shared" si="2"/>
        <v>32.299999999999997</v>
      </c>
      <c r="N23" s="49">
        <f t="shared" si="5"/>
        <v>61130.845416666663</v>
      </c>
      <c r="O23" s="49"/>
      <c r="P23" s="49">
        <v>4425</v>
      </c>
      <c r="Q23" s="49">
        <v>1239</v>
      </c>
      <c r="R23" s="49"/>
      <c r="S23" s="49">
        <f>N23*40%</f>
        <v>24452.338166666668</v>
      </c>
      <c r="T23" s="49"/>
      <c r="U23" s="49">
        <v>1357</v>
      </c>
      <c r="V23" s="48">
        <f t="shared" si="1"/>
        <v>92604.183583333332</v>
      </c>
      <c r="W23" s="50">
        <f t="shared" si="3"/>
        <v>0.44861111111111107</v>
      </c>
    </row>
    <row r="24" spans="1:23" s="51" customFormat="1" ht="34.5" customHeight="1" x14ac:dyDescent="0.35">
      <c r="A24" s="52">
        <v>14</v>
      </c>
      <c r="B24" s="43" t="s">
        <v>45</v>
      </c>
      <c r="C24" s="43" t="s">
        <v>20</v>
      </c>
      <c r="D24" s="43" t="s">
        <v>64</v>
      </c>
      <c r="E24" s="44" t="s">
        <v>65</v>
      </c>
      <c r="F24" s="45" t="s">
        <v>47</v>
      </c>
      <c r="G24" s="45" t="s">
        <v>48</v>
      </c>
      <c r="H24" s="43">
        <v>7.7</v>
      </c>
      <c r="I24" s="46">
        <v>17697</v>
      </c>
      <c r="J24" s="47">
        <f t="shared" si="4"/>
        <v>1892.5958333333333</v>
      </c>
      <c r="K24" s="48">
        <f t="shared" si="0"/>
        <v>136266.9</v>
      </c>
      <c r="L24" s="43">
        <v>1293</v>
      </c>
      <c r="M24" s="46">
        <f t="shared" si="2"/>
        <v>129.30000000000001</v>
      </c>
      <c r="N24" s="49">
        <f t="shared" si="5"/>
        <v>244712.64125000002</v>
      </c>
      <c r="O24" s="49">
        <v>8849</v>
      </c>
      <c r="P24" s="49">
        <v>4425</v>
      </c>
      <c r="Q24" s="49"/>
      <c r="R24" s="49"/>
      <c r="S24" s="49"/>
      <c r="T24" s="49"/>
      <c r="U24" s="49">
        <v>1848</v>
      </c>
      <c r="V24" s="48">
        <f t="shared" si="1"/>
        <v>259834.64125000002</v>
      </c>
      <c r="W24" s="50">
        <f t="shared" si="3"/>
        <v>1.7958333333333334</v>
      </c>
    </row>
    <row r="25" spans="1:23" s="51" customFormat="1" ht="36.75" customHeight="1" x14ac:dyDescent="0.35">
      <c r="A25" s="42">
        <v>15</v>
      </c>
      <c r="B25" s="43" t="s">
        <v>45</v>
      </c>
      <c r="C25" s="43"/>
      <c r="D25" s="43"/>
      <c r="E25" s="44" t="s">
        <v>66</v>
      </c>
      <c r="F25" s="43" t="s">
        <v>47</v>
      </c>
      <c r="G25" s="45" t="s">
        <v>48</v>
      </c>
      <c r="H25" s="43">
        <v>7.8</v>
      </c>
      <c r="I25" s="46">
        <v>17697</v>
      </c>
      <c r="J25" s="47">
        <f t="shared" si="4"/>
        <v>1917.1750000000002</v>
      </c>
      <c r="K25" s="48">
        <f t="shared" si="0"/>
        <v>138036.6</v>
      </c>
      <c r="L25" s="43">
        <v>585</v>
      </c>
      <c r="M25" s="46">
        <f t="shared" si="2"/>
        <v>58.5</v>
      </c>
      <c r="N25" s="49">
        <f t="shared" si="5"/>
        <v>112154.73750000002</v>
      </c>
      <c r="O25" s="49">
        <v>8849</v>
      </c>
      <c r="P25" s="49"/>
      <c r="Q25" s="49">
        <v>2930</v>
      </c>
      <c r="R25" s="49"/>
      <c r="S25" s="49">
        <f>N25*40%</f>
        <v>44861.895000000011</v>
      </c>
      <c r="T25" s="49"/>
      <c r="U25" s="49">
        <v>1475</v>
      </c>
      <c r="V25" s="48">
        <f t="shared" si="1"/>
        <v>170270.63250000004</v>
      </c>
      <c r="W25" s="50">
        <f t="shared" si="3"/>
        <v>0.8125</v>
      </c>
    </row>
    <row r="26" spans="1:23" s="51" customFormat="1" ht="31.5" customHeight="1" x14ac:dyDescent="0.35">
      <c r="A26" s="42">
        <v>16</v>
      </c>
      <c r="B26" s="43" t="s">
        <v>45</v>
      </c>
      <c r="C26" s="43"/>
      <c r="D26" s="43"/>
      <c r="E26" s="44" t="s">
        <v>55</v>
      </c>
      <c r="F26" s="43" t="s">
        <v>47</v>
      </c>
      <c r="G26" s="45" t="s">
        <v>48</v>
      </c>
      <c r="H26" s="43">
        <v>8</v>
      </c>
      <c r="I26" s="46">
        <v>17697</v>
      </c>
      <c r="J26" s="47">
        <f t="shared" si="4"/>
        <v>1966.3333333333333</v>
      </c>
      <c r="K26" s="48">
        <f t="shared" si="0"/>
        <v>141576</v>
      </c>
      <c r="L26" s="43">
        <v>458</v>
      </c>
      <c r="M26" s="46">
        <f t="shared" si="2"/>
        <v>45.8</v>
      </c>
      <c r="N26" s="49">
        <f>M26*J26</f>
        <v>90058.066666666651</v>
      </c>
      <c r="O26" s="49"/>
      <c r="P26" s="49"/>
      <c r="Q26" s="49"/>
      <c r="R26" s="49"/>
      <c r="S26" s="49"/>
      <c r="T26" s="49">
        <v>17697</v>
      </c>
      <c r="U26" s="49"/>
      <c r="V26" s="48">
        <f t="shared" si="1"/>
        <v>107755.06666666665</v>
      </c>
      <c r="W26" s="50">
        <f t="shared" si="3"/>
        <v>0.63611111111111107</v>
      </c>
    </row>
    <row r="27" spans="1:23" s="51" customFormat="1" ht="34.5" customHeight="1" x14ac:dyDescent="0.35">
      <c r="A27" s="52">
        <v>17</v>
      </c>
      <c r="B27" s="43" t="s">
        <v>45</v>
      </c>
      <c r="C27" s="43"/>
      <c r="D27" s="43"/>
      <c r="E27" s="44" t="s">
        <v>67</v>
      </c>
      <c r="F27" s="43" t="s">
        <v>47</v>
      </c>
      <c r="G27" s="45" t="s">
        <v>48</v>
      </c>
      <c r="H27" s="43">
        <v>8</v>
      </c>
      <c r="I27" s="46">
        <v>17697</v>
      </c>
      <c r="J27" s="47">
        <f t="shared" si="4"/>
        <v>1966.3333333333333</v>
      </c>
      <c r="K27" s="48">
        <f t="shared" si="0"/>
        <v>141576</v>
      </c>
      <c r="L27" s="43">
        <v>320</v>
      </c>
      <c r="M27" s="46">
        <f t="shared" si="2"/>
        <v>32</v>
      </c>
      <c r="N27" s="49">
        <f>J27*M27</f>
        <v>62922.666666666664</v>
      </c>
      <c r="O27" s="49"/>
      <c r="P27" s="49"/>
      <c r="Q27" s="49"/>
      <c r="R27" s="49"/>
      <c r="S27" s="49"/>
      <c r="T27" s="49"/>
      <c r="U27" s="49"/>
      <c r="V27" s="48">
        <f t="shared" si="1"/>
        <v>62922.666666666664</v>
      </c>
      <c r="W27" s="50">
        <f t="shared" si="3"/>
        <v>0.44444444444444442</v>
      </c>
    </row>
    <row r="28" spans="1:23" s="51" customFormat="1" ht="31.5" customHeight="1" x14ac:dyDescent="0.35">
      <c r="A28" s="42">
        <v>18</v>
      </c>
      <c r="B28" s="43" t="s">
        <v>45</v>
      </c>
      <c r="C28" s="43"/>
      <c r="D28" s="43"/>
      <c r="E28" s="44" t="s">
        <v>63</v>
      </c>
      <c r="F28" s="43" t="s">
        <v>47</v>
      </c>
      <c r="G28" s="45" t="s">
        <v>48</v>
      </c>
      <c r="H28" s="43">
        <v>7.7</v>
      </c>
      <c r="I28" s="46">
        <v>17697</v>
      </c>
      <c r="J28" s="47">
        <f t="shared" si="4"/>
        <v>1892.5958333333333</v>
      </c>
      <c r="K28" s="48">
        <f t="shared" si="0"/>
        <v>136266.9</v>
      </c>
      <c r="L28" s="43">
        <v>766</v>
      </c>
      <c r="M28" s="46">
        <f t="shared" si="2"/>
        <v>76.599999999999994</v>
      </c>
      <c r="N28" s="49">
        <f>M28*J28</f>
        <v>144972.84083333332</v>
      </c>
      <c r="O28" s="49">
        <v>8849</v>
      </c>
      <c r="P28" s="49"/>
      <c r="Q28" s="49">
        <v>3323</v>
      </c>
      <c r="R28" s="49"/>
      <c r="S28" s="49"/>
      <c r="T28" s="49"/>
      <c r="U28" s="49">
        <v>295</v>
      </c>
      <c r="V28" s="48">
        <f t="shared" si="1"/>
        <v>157439.84083333332</v>
      </c>
      <c r="W28" s="50">
        <f t="shared" si="3"/>
        <v>1.0638888888888889</v>
      </c>
    </row>
    <row r="29" spans="1:23" s="51" customFormat="1" ht="31.5" customHeight="1" x14ac:dyDescent="0.35">
      <c r="A29" s="42">
        <v>19</v>
      </c>
      <c r="B29" s="43" t="s">
        <v>45</v>
      </c>
      <c r="C29" s="43"/>
      <c r="D29" s="43"/>
      <c r="E29" s="53" t="s">
        <v>68</v>
      </c>
      <c r="F29" s="43" t="s">
        <v>47</v>
      </c>
      <c r="G29" s="45" t="s">
        <v>48</v>
      </c>
      <c r="H29" s="43">
        <v>7.8</v>
      </c>
      <c r="I29" s="46">
        <v>17697</v>
      </c>
      <c r="J29" s="47">
        <f t="shared" si="4"/>
        <v>1917.1750000000002</v>
      </c>
      <c r="K29" s="48">
        <f t="shared" si="0"/>
        <v>138036.6</v>
      </c>
      <c r="L29" s="43">
        <v>413</v>
      </c>
      <c r="M29" s="46">
        <f t="shared" si="2"/>
        <v>41.3</v>
      </c>
      <c r="N29" s="49">
        <f>M29*J29</f>
        <v>79179.327499999999</v>
      </c>
      <c r="O29" s="49"/>
      <c r="P29" s="49"/>
      <c r="Q29" s="49"/>
      <c r="R29" s="49"/>
      <c r="S29" s="49"/>
      <c r="T29" s="49"/>
      <c r="U29" s="49"/>
      <c r="V29" s="48">
        <f t="shared" si="1"/>
        <v>79179.327499999999</v>
      </c>
      <c r="W29" s="50">
        <f t="shared" si="3"/>
        <v>0.57361111111111107</v>
      </c>
    </row>
    <row r="30" spans="1:23" s="51" customFormat="1" ht="32.25" customHeight="1" x14ac:dyDescent="0.35">
      <c r="A30" s="52">
        <v>20</v>
      </c>
      <c r="B30" s="43" t="s">
        <v>45</v>
      </c>
      <c r="C30" s="43"/>
      <c r="D30" s="43"/>
      <c r="E30" s="44" t="s">
        <v>69</v>
      </c>
      <c r="F30" s="43" t="s">
        <v>47</v>
      </c>
      <c r="G30" s="45" t="s">
        <v>48</v>
      </c>
      <c r="H30" s="43">
        <v>8</v>
      </c>
      <c r="I30" s="46">
        <v>17697</v>
      </c>
      <c r="J30" s="47">
        <f t="shared" si="4"/>
        <v>1966.3333333333333</v>
      </c>
      <c r="K30" s="48">
        <f t="shared" si="0"/>
        <v>141576</v>
      </c>
      <c r="L30" s="43">
        <v>898</v>
      </c>
      <c r="M30" s="46">
        <f t="shared" si="2"/>
        <v>89.8</v>
      </c>
      <c r="N30" s="49">
        <f>J30*M30</f>
        <v>176576.73333333331</v>
      </c>
      <c r="O30" s="49"/>
      <c r="P30" s="49"/>
      <c r="Q30" s="49"/>
      <c r="R30" s="49">
        <v>49589</v>
      </c>
      <c r="S30" s="49"/>
      <c r="T30" s="49"/>
      <c r="U30" s="49"/>
      <c r="V30" s="48">
        <f t="shared" si="1"/>
        <v>226165.73333333331</v>
      </c>
      <c r="W30" s="50">
        <f t="shared" si="3"/>
        <v>1.2472222222222222</v>
      </c>
    </row>
    <row r="31" spans="1:23" s="51" customFormat="1" ht="36" customHeight="1" x14ac:dyDescent="0.35">
      <c r="A31" s="42">
        <v>21</v>
      </c>
      <c r="B31" s="43" t="s">
        <v>45</v>
      </c>
      <c r="C31" s="43"/>
      <c r="D31" s="43"/>
      <c r="E31" s="44" t="s">
        <v>70</v>
      </c>
      <c r="F31" s="43" t="s">
        <v>47</v>
      </c>
      <c r="G31" s="45" t="s">
        <v>48</v>
      </c>
      <c r="H31" s="43">
        <v>8</v>
      </c>
      <c r="I31" s="46">
        <v>17697</v>
      </c>
      <c r="J31" s="47">
        <f t="shared" si="4"/>
        <v>1966.3333333333333</v>
      </c>
      <c r="K31" s="48">
        <f t="shared" si="0"/>
        <v>141576</v>
      </c>
      <c r="L31" s="43">
        <v>1279</v>
      </c>
      <c r="M31" s="46">
        <f t="shared" si="2"/>
        <v>127.9</v>
      </c>
      <c r="N31" s="49">
        <f>J31*M31</f>
        <v>251494.03333333333</v>
      </c>
      <c r="O31" s="49">
        <v>8849</v>
      </c>
      <c r="P31" s="49">
        <v>4425</v>
      </c>
      <c r="Q31" s="49">
        <v>12155</v>
      </c>
      <c r="R31" s="49"/>
      <c r="S31" s="49">
        <f>N31*35%</f>
        <v>88022.911666666652</v>
      </c>
      <c r="T31" s="49"/>
      <c r="U31" s="49">
        <v>1180</v>
      </c>
      <c r="V31" s="48">
        <f t="shared" si="1"/>
        <v>366125.94499999995</v>
      </c>
      <c r="W31" s="50">
        <f t="shared" si="3"/>
        <v>1.776388888888889</v>
      </c>
    </row>
    <row r="32" spans="1:23" s="51" customFormat="1" ht="33.75" customHeight="1" x14ac:dyDescent="0.35">
      <c r="A32" s="42">
        <v>22</v>
      </c>
      <c r="B32" s="43" t="s">
        <v>45</v>
      </c>
      <c r="C32" s="43"/>
      <c r="D32" s="43"/>
      <c r="E32" s="44" t="s">
        <v>71</v>
      </c>
      <c r="F32" s="43" t="s">
        <v>47</v>
      </c>
      <c r="G32" s="45" t="s">
        <v>48</v>
      </c>
      <c r="H32" s="43">
        <v>7.5</v>
      </c>
      <c r="I32" s="46">
        <v>17697</v>
      </c>
      <c r="J32" s="47">
        <f t="shared" si="4"/>
        <v>1843.4375</v>
      </c>
      <c r="K32" s="48">
        <f t="shared" si="0"/>
        <v>132727.5</v>
      </c>
      <c r="L32" s="43">
        <v>969</v>
      </c>
      <c r="M32" s="46">
        <f t="shared" si="2"/>
        <v>96.9</v>
      </c>
      <c r="N32" s="49">
        <f>J32*M32</f>
        <v>178629.09375</v>
      </c>
      <c r="O32" s="49">
        <v>8849</v>
      </c>
      <c r="P32" s="49"/>
      <c r="Q32" s="49">
        <v>8837</v>
      </c>
      <c r="R32" s="49"/>
      <c r="S32" s="49"/>
      <c r="T32" s="49"/>
      <c r="U32" s="49"/>
      <c r="V32" s="48">
        <f t="shared" si="1"/>
        <v>196315.09375</v>
      </c>
      <c r="W32" s="50">
        <f t="shared" si="3"/>
        <v>1.3458333333333334</v>
      </c>
    </row>
    <row r="33" spans="1:23" s="51" customFormat="1" ht="34.5" customHeight="1" x14ac:dyDescent="0.35">
      <c r="A33" s="52">
        <v>23</v>
      </c>
      <c r="B33" s="43" t="s">
        <v>45</v>
      </c>
      <c r="C33" s="43"/>
      <c r="D33" s="43"/>
      <c r="E33" s="44" t="s">
        <v>72</v>
      </c>
      <c r="F33" s="43" t="s">
        <v>47</v>
      </c>
      <c r="G33" s="45" t="s">
        <v>48</v>
      </c>
      <c r="H33" s="43">
        <v>7.8</v>
      </c>
      <c r="I33" s="46">
        <v>17697</v>
      </c>
      <c r="J33" s="47">
        <f t="shared" si="4"/>
        <v>1917.1750000000002</v>
      </c>
      <c r="K33" s="48">
        <f t="shared" si="0"/>
        <v>138036.6</v>
      </c>
      <c r="L33" s="43">
        <v>1238</v>
      </c>
      <c r="M33" s="46">
        <f t="shared" si="2"/>
        <v>123.8</v>
      </c>
      <c r="N33" s="49">
        <f>J33*M33</f>
        <v>237346.26500000001</v>
      </c>
      <c r="O33" s="49"/>
      <c r="P33" s="49">
        <v>4425</v>
      </c>
      <c r="Q33" s="49"/>
      <c r="R33" s="49"/>
      <c r="S33" s="49"/>
      <c r="T33" s="49">
        <v>17697</v>
      </c>
      <c r="U33" s="49"/>
      <c r="V33" s="48">
        <f t="shared" si="1"/>
        <v>259468.26500000001</v>
      </c>
      <c r="W33" s="50">
        <f t="shared" si="3"/>
        <v>1.7194444444444443</v>
      </c>
    </row>
    <row r="34" spans="1:23" s="51" customFormat="1" ht="36.75" customHeight="1" x14ac:dyDescent="0.35">
      <c r="A34" s="42">
        <v>24</v>
      </c>
      <c r="B34" s="43" t="s">
        <v>45</v>
      </c>
      <c r="C34" s="43"/>
      <c r="D34" s="43"/>
      <c r="E34" s="44" t="s">
        <v>59</v>
      </c>
      <c r="F34" s="43" t="s">
        <v>47</v>
      </c>
      <c r="G34" s="45" t="s">
        <v>48</v>
      </c>
      <c r="H34" s="43">
        <v>8</v>
      </c>
      <c r="I34" s="46">
        <v>17697</v>
      </c>
      <c r="J34" s="47">
        <f t="shared" si="4"/>
        <v>1966.3333333333333</v>
      </c>
      <c r="K34" s="48">
        <f t="shared" si="0"/>
        <v>141576</v>
      </c>
      <c r="L34" s="43">
        <v>1116</v>
      </c>
      <c r="M34" s="46">
        <f t="shared" si="2"/>
        <v>111.6</v>
      </c>
      <c r="N34" s="49">
        <f>M34*J34</f>
        <v>219442.8</v>
      </c>
      <c r="O34" s="49">
        <v>8849</v>
      </c>
      <c r="P34" s="49">
        <v>4425</v>
      </c>
      <c r="Q34" s="49">
        <v>10972</v>
      </c>
      <c r="R34" s="49"/>
      <c r="S34" s="49">
        <f>N34*40%</f>
        <v>87777.12</v>
      </c>
      <c r="T34" s="49"/>
      <c r="U34" s="49">
        <v>1770</v>
      </c>
      <c r="V34" s="48">
        <f t="shared" si="1"/>
        <v>333235.92</v>
      </c>
      <c r="W34" s="50">
        <f t="shared" si="3"/>
        <v>1.5499999999999998</v>
      </c>
    </row>
    <row r="35" spans="1:23" s="51" customFormat="1" ht="38.25" customHeight="1" x14ac:dyDescent="0.35">
      <c r="A35" s="42">
        <v>25</v>
      </c>
      <c r="B35" s="43" t="s">
        <v>45</v>
      </c>
      <c r="C35" s="43"/>
      <c r="D35" s="43"/>
      <c r="E35" s="44" t="s">
        <v>73</v>
      </c>
      <c r="F35" s="43" t="s">
        <v>47</v>
      </c>
      <c r="G35" s="45" t="s">
        <v>48</v>
      </c>
      <c r="H35" s="43">
        <v>7.4</v>
      </c>
      <c r="I35" s="46">
        <v>17697</v>
      </c>
      <c r="J35" s="47">
        <f t="shared" si="4"/>
        <v>1818.8583333333333</v>
      </c>
      <c r="K35" s="48">
        <f t="shared" si="0"/>
        <v>130957.8</v>
      </c>
      <c r="L35" s="43">
        <v>1125</v>
      </c>
      <c r="M35" s="46">
        <f t="shared" si="2"/>
        <v>112.5</v>
      </c>
      <c r="N35" s="49">
        <f>J35*M35</f>
        <v>204621.5625</v>
      </c>
      <c r="O35" s="49"/>
      <c r="P35" s="49"/>
      <c r="Q35" s="49"/>
      <c r="R35" s="49"/>
      <c r="S35" s="49"/>
      <c r="T35" s="49">
        <v>17697</v>
      </c>
      <c r="U35" s="49"/>
      <c r="V35" s="48">
        <f t="shared" si="1"/>
        <v>222318.5625</v>
      </c>
      <c r="W35" s="50">
        <f t="shared" si="3"/>
        <v>1.5625</v>
      </c>
    </row>
    <row r="36" spans="1:23" s="51" customFormat="1" ht="36.75" customHeight="1" x14ac:dyDescent="0.35">
      <c r="A36" s="52">
        <v>26</v>
      </c>
      <c r="B36" s="43" t="s">
        <v>45</v>
      </c>
      <c r="C36" s="43"/>
      <c r="D36" s="43"/>
      <c r="E36" s="44" t="s">
        <v>74</v>
      </c>
      <c r="F36" s="43" t="s">
        <v>47</v>
      </c>
      <c r="G36" s="45" t="s">
        <v>48</v>
      </c>
      <c r="H36" s="43">
        <v>7.5</v>
      </c>
      <c r="I36" s="46">
        <v>17697</v>
      </c>
      <c r="J36" s="47">
        <f t="shared" si="4"/>
        <v>1843.4375</v>
      </c>
      <c r="K36" s="48">
        <f t="shared" si="0"/>
        <v>132727.5</v>
      </c>
      <c r="L36" s="43">
        <v>356</v>
      </c>
      <c r="M36" s="46">
        <f t="shared" si="2"/>
        <v>35.6</v>
      </c>
      <c r="N36" s="49">
        <f>J36*M36</f>
        <v>65626.375</v>
      </c>
      <c r="O36" s="49"/>
      <c r="P36" s="49"/>
      <c r="Q36" s="49"/>
      <c r="R36" s="49"/>
      <c r="S36" s="49"/>
      <c r="T36" s="49"/>
      <c r="U36" s="49"/>
      <c r="V36" s="48">
        <f t="shared" si="1"/>
        <v>65626.375</v>
      </c>
      <c r="W36" s="50">
        <f>M36/72</f>
        <v>0.49444444444444446</v>
      </c>
    </row>
    <row r="37" spans="1:23" s="51" customFormat="1" ht="36.75" customHeight="1" x14ac:dyDescent="0.35">
      <c r="A37" s="42">
        <v>27</v>
      </c>
      <c r="B37" s="43" t="s">
        <v>45</v>
      </c>
      <c r="C37" s="43"/>
      <c r="D37" s="43"/>
      <c r="E37" s="44" t="s">
        <v>75</v>
      </c>
      <c r="F37" s="43" t="s">
        <v>47</v>
      </c>
      <c r="G37" s="45" t="s">
        <v>48</v>
      </c>
      <c r="H37" s="43">
        <v>7.4</v>
      </c>
      <c r="I37" s="46">
        <v>17697</v>
      </c>
      <c r="J37" s="47">
        <f t="shared" si="4"/>
        <v>1818.8583333333333</v>
      </c>
      <c r="K37" s="48">
        <f t="shared" si="0"/>
        <v>130957.8</v>
      </c>
      <c r="L37" s="43">
        <v>216</v>
      </c>
      <c r="M37" s="46">
        <f t="shared" si="2"/>
        <v>21.6</v>
      </c>
      <c r="N37" s="49">
        <f>J37*M37</f>
        <v>39287.340000000004</v>
      </c>
      <c r="O37" s="49"/>
      <c r="P37" s="49"/>
      <c r="Q37" s="49"/>
      <c r="R37" s="49"/>
      <c r="S37" s="49"/>
      <c r="T37" s="49"/>
      <c r="U37" s="49"/>
      <c r="V37" s="48">
        <f t="shared" si="1"/>
        <v>39287.340000000004</v>
      </c>
      <c r="W37" s="50">
        <f>M37/72</f>
        <v>0.30000000000000004</v>
      </c>
    </row>
    <row r="38" spans="1:23" s="51" customFormat="1" ht="36.75" customHeight="1" x14ac:dyDescent="0.35">
      <c r="A38" s="42">
        <v>28</v>
      </c>
      <c r="B38" s="43" t="s">
        <v>45</v>
      </c>
      <c r="C38" s="43"/>
      <c r="D38" s="43"/>
      <c r="E38" s="44" t="s">
        <v>76</v>
      </c>
      <c r="F38" s="43" t="s">
        <v>47</v>
      </c>
      <c r="G38" s="45" t="s">
        <v>48</v>
      </c>
      <c r="H38" s="43">
        <v>7.1</v>
      </c>
      <c r="I38" s="46">
        <v>17697</v>
      </c>
      <c r="J38" s="47">
        <f t="shared" si="4"/>
        <v>1745.1208333333334</v>
      </c>
      <c r="K38" s="48">
        <f t="shared" si="0"/>
        <v>125648.7</v>
      </c>
      <c r="L38" s="43">
        <v>340</v>
      </c>
      <c r="M38" s="46">
        <f t="shared" si="2"/>
        <v>34</v>
      </c>
      <c r="N38" s="49">
        <f>M38*J38</f>
        <v>59334.108333333337</v>
      </c>
      <c r="O38" s="49"/>
      <c r="P38" s="49"/>
      <c r="Q38" s="49"/>
      <c r="R38" s="49"/>
      <c r="S38" s="49"/>
      <c r="T38" s="49"/>
      <c r="U38" s="49"/>
      <c r="V38" s="48">
        <f t="shared" si="1"/>
        <v>59334.108333333337</v>
      </c>
      <c r="W38" s="50">
        <f>M38/72</f>
        <v>0.47222222222222221</v>
      </c>
    </row>
    <row r="39" spans="1:23" s="51" customFormat="1" ht="36.75" customHeight="1" x14ac:dyDescent="0.35">
      <c r="A39" s="52">
        <v>29</v>
      </c>
      <c r="B39" s="43" t="s">
        <v>45</v>
      </c>
      <c r="C39" s="43"/>
      <c r="D39" s="43"/>
      <c r="E39" s="44" t="s">
        <v>77</v>
      </c>
      <c r="F39" s="43" t="s">
        <v>47</v>
      </c>
      <c r="G39" s="45" t="s">
        <v>48</v>
      </c>
      <c r="H39" s="43">
        <v>6.99</v>
      </c>
      <c r="I39" s="46">
        <v>17697</v>
      </c>
      <c r="J39" s="47">
        <f t="shared" si="4"/>
        <v>1718.08375</v>
      </c>
      <c r="K39" s="48">
        <f t="shared" si="0"/>
        <v>123702.03</v>
      </c>
      <c r="L39" s="43">
        <v>246</v>
      </c>
      <c r="M39" s="46">
        <f t="shared" si="2"/>
        <v>24.6</v>
      </c>
      <c r="N39" s="49">
        <f>J39*M39</f>
        <v>42264.860250000005</v>
      </c>
      <c r="O39" s="49"/>
      <c r="P39" s="49"/>
      <c r="Q39" s="49"/>
      <c r="R39" s="49"/>
      <c r="S39" s="49"/>
      <c r="T39" s="49"/>
      <c r="U39" s="49"/>
      <c r="V39" s="48">
        <f t="shared" si="1"/>
        <v>42264.860250000005</v>
      </c>
      <c r="W39" s="50">
        <f>M39/72</f>
        <v>0.34166666666666667</v>
      </c>
    </row>
    <row r="40" spans="1:23" s="51" customFormat="1" ht="40.5" customHeight="1" x14ac:dyDescent="0.35">
      <c r="A40" s="42">
        <v>30</v>
      </c>
      <c r="B40" s="43" t="s">
        <v>45</v>
      </c>
      <c r="C40" s="43"/>
      <c r="D40" s="43"/>
      <c r="E40" s="44" t="s">
        <v>78</v>
      </c>
      <c r="F40" s="43" t="s">
        <v>47</v>
      </c>
      <c r="G40" s="45" t="s">
        <v>48</v>
      </c>
      <c r="H40" s="43">
        <v>7.4</v>
      </c>
      <c r="I40" s="46">
        <v>17697</v>
      </c>
      <c r="J40" s="47">
        <f t="shared" si="4"/>
        <v>1818.8583333333333</v>
      </c>
      <c r="K40" s="48">
        <f t="shared" si="0"/>
        <v>130957.8</v>
      </c>
      <c r="L40" s="43">
        <v>1096</v>
      </c>
      <c r="M40" s="46">
        <f t="shared" si="2"/>
        <v>109.6</v>
      </c>
      <c r="N40" s="49">
        <f>M40*J40</f>
        <v>199346.87333333332</v>
      </c>
      <c r="O40" s="49">
        <v>8849</v>
      </c>
      <c r="P40" s="49"/>
      <c r="Q40" s="49"/>
      <c r="R40" s="49"/>
      <c r="S40" s="49"/>
      <c r="T40" s="49"/>
      <c r="U40" s="49"/>
      <c r="V40" s="48">
        <f t="shared" si="1"/>
        <v>208195.87333333332</v>
      </c>
      <c r="W40" s="50">
        <f t="shared" si="3"/>
        <v>1.5222222222222221</v>
      </c>
    </row>
    <row r="41" spans="1:23" s="51" customFormat="1" ht="40.5" customHeight="1" x14ac:dyDescent="0.35">
      <c r="A41" s="42">
        <v>31</v>
      </c>
      <c r="B41" s="43" t="s">
        <v>45</v>
      </c>
      <c r="C41" s="43"/>
      <c r="D41" s="43"/>
      <c r="E41" s="44" t="s">
        <v>79</v>
      </c>
      <c r="F41" s="43" t="s">
        <v>47</v>
      </c>
      <c r="G41" s="45" t="s">
        <v>48</v>
      </c>
      <c r="H41" s="43">
        <v>7.7</v>
      </c>
      <c r="I41" s="46">
        <v>17697</v>
      </c>
      <c r="J41" s="47">
        <f t="shared" si="4"/>
        <v>1892.5958333333333</v>
      </c>
      <c r="K41" s="48">
        <f t="shared" si="0"/>
        <v>136266.9</v>
      </c>
      <c r="L41" s="43">
        <v>216</v>
      </c>
      <c r="M41" s="46">
        <f t="shared" si="2"/>
        <v>21.6</v>
      </c>
      <c r="N41" s="49">
        <f>M41*J41</f>
        <v>40880.07</v>
      </c>
      <c r="O41" s="49"/>
      <c r="P41" s="49"/>
      <c r="Q41" s="49"/>
      <c r="R41" s="49"/>
      <c r="S41" s="49"/>
      <c r="T41" s="49"/>
      <c r="U41" s="49"/>
      <c r="V41" s="48">
        <f t="shared" si="1"/>
        <v>40880.07</v>
      </c>
      <c r="W41" s="50">
        <f t="shared" si="3"/>
        <v>0.30000000000000004</v>
      </c>
    </row>
    <row r="42" spans="1:23" s="51" customFormat="1" ht="43.5" customHeight="1" x14ac:dyDescent="0.35">
      <c r="A42" s="52">
        <v>32</v>
      </c>
      <c r="B42" s="43" t="s">
        <v>45</v>
      </c>
      <c r="C42" s="43"/>
      <c r="D42" s="43"/>
      <c r="E42" s="44" t="s">
        <v>80</v>
      </c>
      <c r="F42" s="43" t="s">
        <v>47</v>
      </c>
      <c r="G42" s="45" t="s">
        <v>48</v>
      </c>
      <c r="H42" s="43">
        <v>7.1</v>
      </c>
      <c r="I42" s="46">
        <v>17697</v>
      </c>
      <c r="J42" s="47">
        <f t="shared" si="4"/>
        <v>1745.1208333333334</v>
      </c>
      <c r="K42" s="48">
        <f t="shared" si="0"/>
        <v>125648.7</v>
      </c>
      <c r="L42" s="43">
        <v>1389</v>
      </c>
      <c r="M42" s="46">
        <f t="shared" si="2"/>
        <v>138.9</v>
      </c>
      <c r="N42" s="49">
        <f>M42*J42</f>
        <v>242397.28375000003</v>
      </c>
      <c r="O42" s="49"/>
      <c r="P42" s="49"/>
      <c r="Q42" s="49"/>
      <c r="R42" s="49"/>
      <c r="S42" s="49"/>
      <c r="T42" s="49"/>
      <c r="U42" s="49"/>
      <c r="V42" s="48">
        <f t="shared" si="1"/>
        <v>242397.28375000003</v>
      </c>
      <c r="W42" s="50">
        <f t="shared" si="3"/>
        <v>1.9291666666666667</v>
      </c>
    </row>
    <row r="43" spans="1:23" s="51" customFormat="1" ht="38.25" customHeight="1" x14ac:dyDescent="0.35">
      <c r="A43" s="42">
        <v>33</v>
      </c>
      <c r="B43" s="43" t="s">
        <v>45</v>
      </c>
      <c r="C43" s="43"/>
      <c r="D43" s="43"/>
      <c r="E43" s="44" t="s">
        <v>81</v>
      </c>
      <c r="F43" s="43" t="s">
        <v>47</v>
      </c>
      <c r="G43" s="45" t="s">
        <v>48</v>
      </c>
      <c r="H43" s="43">
        <v>8</v>
      </c>
      <c r="I43" s="46">
        <v>17697</v>
      </c>
      <c r="J43" s="47">
        <f t="shared" si="4"/>
        <v>1966.3333333333333</v>
      </c>
      <c r="K43" s="48">
        <f t="shared" si="0"/>
        <v>141576</v>
      </c>
      <c r="L43" s="43">
        <v>244</v>
      </c>
      <c r="M43" s="46">
        <f t="shared" si="2"/>
        <v>24.4</v>
      </c>
      <c r="N43" s="49">
        <f>J43*M43</f>
        <v>47978.533333333326</v>
      </c>
      <c r="O43" s="49"/>
      <c r="P43" s="49"/>
      <c r="Q43" s="49"/>
      <c r="R43" s="49">
        <v>49589</v>
      </c>
      <c r="S43" s="49"/>
      <c r="T43" s="49"/>
      <c r="U43" s="49"/>
      <c r="V43" s="48">
        <f t="shared" si="1"/>
        <v>97567.533333333326</v>
      </c>
      <c r="W43" s="50">
        <f t="shared" si="3"/>
        <v>0.33888888888888885</v>
      </c>
    </row>
    <row r="44" spans="1:23" s="51" customFormat="1" ht="36.75" customHeight="1" x14ac:dyDescent="0.35">
      <c r="A44" s="42">
        <v>34</v>
      </c>
      <c r="B44" s="43" t="s">
        <v>45</v>
      </c>
      <c r="C44" s="43"/>
      <c r="D44" s="43"/>
      <c r="E44" s="44" t="s">
        <v>82</v>
      </c>
      <c r="F44" s="43" t="s">
        <v>47</v>
      </c>
      <c r="G44" s="45" t="s">
        <v>48</v>
      </c>
      <c r="H44" s="43">
        <v>6.9</v>
      </c>
      <c r="I44" s="46">
        <v>17697</v>
      </c>
      <c r="J44" s="47">
        <f t="shared" si="4"/>
        <v>1695.9625000000001</v>
      </c>
      <c r="K44" s="48">
        <f t="shared" si="0"/>
        <v>122109.3</v>
      </c>
      <c r="L44" s="43">
        <v>326</v>
      </c>
      <c r="M44" s="46">
        <f t="shared" si="2"/>
        <v>32.6</v>
      </c>
      <c r="N44" s="49">
        <f>J44*M44</f>
        <v>55288.377500000002</v>
      </c>
      <c r="O44" s="49">
        <v>8849</v>
      </c>
      <c r="P44" s="49"/>
      <c r="Q44" s="49"/>
      <c r="R44" s="49"/>
      <c r="S44" s="49">
        <f>N44*30%</f>
        <v>16586.51325</v>
      </c>
      <c r="T44" s="49"/>
      <c r="U44" s="49"/>
      <c r="V44" s="48">
        <f t="shared" si="1"/>
        <v>80723.890750000006</v>
      </c>
      <c r="W44" s="50">
        <f t="shared" si="3"/>
        <v>0.45277777777777778</v>
      </c>
    </row>
    <row r="45" spans="1:23" s="51" customFormat="1" ht="31.5" customHeight="1" x14ac:dyDescent="0.35">
      <c r="A45" s="52">
        <v>35</v>
      </c>
      <c r="B45" s="43" t="s">
        <v>45</v>
      </c>
      <c r="C45" s="43"/>
      <c r="D45" s="43"/>
      <c r="E45" s="44" t="s">
        <v>83</v>
      </c>
      <c r="F45" s="43" t="s">
        <v>47</v>
      </c>
      <c r="G45" s="45" t="s">
        <v>48</v>
      </c>
      <c r="H45" s="43">
        <v>7.8</v>
      </c>
      <c r="I45" s="46">
        <v>17697</v>
      </c>
      <c r="J45" s="47">
        <f t="shared" si="4"/>
        <v>1917.1750000000002</v>
      </c>
      <c r="K45" s="48">
        <f t="shared" si="0"/>
        <v>138036.6</v>
      </c>
      <c r="L45" s="43">
        <v>488</v>
      </c>
      <c r="M45" s="46">
        <f t="shared" si="2"/>
        <v>48.8</v>
      </c>
      <c r="N45" s="49">
        <f t="shared" ref="N45:N53" si="6">J45*M45</f>
        <v>93558.14</v>
      </c>
      <c r="O45" s="49"/>
      <c r="P45" s="49"/>
      <c r="Q45" s="49"/>
      <c r="R45" s="49"/>
      <c r="S45" s="49"/>
      <c r="T45" s="49"/>
      <c r="U45" s="49"/>
      <c r="V45" s="48">
        <f t="shared" si="1"/>
        <v>93558.14</v>
      </c>
      <c r="W45" s="50">
        <f t="shared" si="3"/>
        <v>0.6777777777777777</v>
      </c>
    </row>
    <row r="46" spans="1:23" s="51" customFormat="1" ht="36.75" customHeight="1" x14ac:dyDescent="0.35">
      <c r="A46" s="42">
        <v>36</v>
      </c>
      <c r="B46" s="43" t="s">
        <v>45</v>
      </c>
      <c r="C46" s="43"/>
      <c r="D46" s="43"/>
      <c r="E46" s="44" t="s">
        <v>84</v>
      </c>
      <c r="F46" s="43" t="s">
        <v>47</v>
      </c>
      <c r="G46" s="45" t="s">
        <v>48</v>
      </c>
      <c r="H46" s="43">
        <v>8</v>
      </c>
      <c r="I46" s="46">
        <v>17697</v>
      </c>
      <c r="J46" s="47">
        <f t="shared" si="4"/>
        <v>1966.3333333333333</v>
      </c>
      <c r="K46" s="48">
        <f t="shared" si="0"/>
        <v>141576</v>
      </c>
      <c r="L46" s="43">
        <v>737</v>
      </c>
      <c r="M46" s="46">
        <f t="shared" si="2"/>
        <v>73.7</v>
      </c>
      <c r="N46" s="49">
        <f t="shared" si="6"/>
        <v>144918.76666666666</v>
      </c>
      <c r="O46" s="49">
        <v>8849</v>
      </c>
      <c r="P46" s="49">
        <v>4425</v>
      </c>
      <c r="Q46" s="49"/>
      <c r="R46" s="49"/>
      <c r="S46" s="49"/>
      <c r="T46" s="49"/>
      <c r="U46" s="49"/>
      <c r="V46" s="48">
        <f t="shared" si="1"/>
        <v>158192.76666666666</v>
      </c>
      <c r="W46" s="50">
        <f t="shared" si="3"/>
        <v>1.0236111111111112</v>
      </c>
    </row>
    <row r="47" spans="1:23" s="51" customFormat="1" ht="36.75" customHeight="1" x14ac:dyDescent="0.35">
      <c r="A47" s="42">
        <v>37</v>
      </c>
      <c r="B47" s="43" t="s">
        <v>45</v>
      </c>
      <c r="C47" s="43"/>
      <c r="D47" s="43"/>
      <c r="E47" s="44" t="s">
        <v>66</v>
      </c>
      <c r="F47" s="43" t="s">
        <v>47</v>
      </c>
      <c r="G47" s="45" t="s">
        <v>48</v>
      </c>
      <c r="H47" s="43">
        <v>7.8</v>
      </c>
      <c r="I47" s="46">
        <v>17697</v>
      </c>
      <c r="J47" s="47">
        <f t="shared" si="4"/>
        <v>1917.1750000000002</v>
      </c>
      <c r="K47" s="48">
        <f t="shared" si="0"/>
        <v>138036.6</v>
      </c>
      <c r="L47" s="43">
        <v>360</v>
      </c>
      <c r="M47" s="46">
        <f t="shared" si="2"/>
        <v>36</v>
      </c>
      <c r="N47" s="49">
        <f t="shared" si="6"/>
        <v>69018.3</v>
      </c>
      <c r="O47" s="49"/>
      <c r="P47" s="49">
        <v>4425</v>
      </c>
      <c r="Q47" s="49"/>
      <c r="R47" s="49"/>
      <c r="S47" s="49">
        <f>N47*40%</f>
        <v>27607.320000000003</v>
      </c>
      <c r="T47" s="49"/>
      <c r="U47" s="49"/>
      <c r="V47" s="48">
        <f t="shared" si="1"/>
        <v>101050.62000000001</v>
      </c>
      <c r="W47" s="50">
        <f t="shared" si="3"/>
        <v>0.5</v>
      </c>
    </row>
    <row r="48" spans="1:23" s="51" customFormat="1" ht="36.75" customHeight="1" x14ac:dyDescent="0.35">
      <c r="A48" s="52">
        <v>38</v>
      </c>
      <c r="B48" s="43" t="s">
        <v>45</v>
      </c>
      <c r="C48" s="43"/>
      <c r="D48" s="43"/>
      <c r="E48" s="44" t="s">
        <v>85</v>
      </c>
      <c r="F48" s="43" t="s">
        <v>47</v>
      </c>
      <c r="G48" s="45" t="s">
        <v>48</v>
      </c>
      <c r="H48" s="43">
        <v>7.3</v>
      </c>
      <c r="I48" s="46">
        <v>17697</v>
      </c>
      <c r="J48" s="47">
        <f t="shared" si="4"/>
        <v>1794.2791666666665</v>
      </c>
      <c r="K48" s="48">
        <f t="shared" si="0"/>
        <v>129188.09999999999</v>
      </c>
      <c r="L48" s="43">
        <v>1028</v>
      </c>
      <c r="M48" s="46">
        <f>L48/10</f>
        <v>102.8</v>
      </c>
      <c r="N48" s="49">
        <f t="shared" si="6"/>
        <v>184451.89833333332</v>
      </c>
      <c r="O48" s="49">
        <v>8849</v>
      </c>
      <c r="P48" s="49"/>
      <c r="Q48" s="49"/>
      <c r="R48" s="49"/>
      <c r="S48" s="49"/>
      <c r="T48" s="49"/>
      <c r="U48" s="49"/>
      <c r="V48" s="48">
        <f t="shared" si="1"/>
        <v>193300.89833333332</v>
      </c>
      <c r="W48" s="50">
        <f t="shared" si="3"/>
        <v>1.4277777777777778</v>
      </c>
    </row>
    <row r="49" spans="1:23" s="51" customFormat="1" ht="36.75" customHeight="1" x14ac:dyDescent="0.35">
      <c r="A49" s="42">
        <v>39</v>
      </c>
      <c r="B49" s="43" t="s">
        <v>45</v>
      </c>
      <c r="C49" s="43"/>
      <c r="D49" s="43"/>
      <c r="E49" s="44" t="s">
        <v>86</v>
      </c>
      <c r="F49" s="43" t="s">
        <v>47</v>
      </c>
      <c r="G49" s="45" t="s">
        <v>48</v>
      </c>
      <c r="H49" s="43">
        <v>8</v>
      </c>
      <c r="I49" s="46">
        <v>17697</v>
      </c>
      <c r="J49" s="47">
        <f t="shared" si="4"/>
        <v>1966.3333333333333</v>
      </c>
      <c r="K49" s="48">
        <f t="shared" si="0"/>
        <v>141576</v>
      </c>
      <c r="L49" s="43">
        <v>348</v>
      </c>
      <c r="M49" s="46">
        <f t="shared" ref="M49:M77" si="7">L49/10</f>
        <v>34.799999999999997</v>
      </c>
      <c r="N49" s="49">
        <f t="shared" ref="N49" si="8">M49*J49</f>
        <v>68428.399999999994</v>
      </c>
      <c r="O49" s="49"/>
      <c r="P49" s="49"/>
      <c r="Q49" s="49"/>
      <c r="R49" s="49"/>
      <c r="S49" s="49"/>
      <c r="T49" s="49"/>
      <c r="U49" s="49"/>
      <c r="V49" s="48">
        <f t="shared" si="1"/>
        <v>68428.399999999994</v>
      </c>
      <c r="W49" s="50">
        <f t="shared" si="3"/>
        <v>0.48333333333333328</v>
      </c>
    </row>
    <row r="50" spans="1:23" s="51" customFormat="1" ht="36.75" customHeight="1" x14ac:dyDescent="0.35">
      <c r="A50" s="42">
        <v>40</v>
      </c>
      <c r="B50" s="43" t="s">
        <v>45</v>
      </c>
      <c r="C50" s="43"/>
      <c r="D50" s="43"/>
      <c r="E50" s="44" t="s">
        <v>83</v>
      </c>
      <c r="F50" s="43" t="s">
        <v>47</v>
      </c>
      <c r="G50" s="45" t="s">
        <v>48</v>
      </c>
      <c r="H50" s="43">
        <v>7.8</v>
      </c>
      <c r="I50" s="46">
        <v>17697</v>
      </c>
      <c r="J50" s="47">
        <f t="shared" si="4"/>
        <v>1917.1750000000002</v>
      </c>
      <c r="K50" s="48">
        <f t="shared" si="0"/>
        <v>138036.6</v>
      </c>
      <c r="L50" s="43">
        <v>1037</v>
      </c>
      <c r="M50" s="46">
        <f t="shared" si="7"/>
        <v>103.7</v>
      </c>
      <c r="N50" s="49">
        <f t="shared" si="6"/>
        <v>198811.04750000002</v>
      </c>
      <c r="O50" s="49">
        <v>8849</v>
      </c>
      <c r="P50" s="49">
        <v>4425</v>
      </c>
      <c r="Q50" s="49"/>
      <c r="R50" s="49"/>
      <c r="S50" s="49"/>
      <c r="T50" s="49"/>
      <c r="U50" s="49"/>
      <c r="V50" s="48">
        <f t="shared" si="1"/>
        <v>212085.04750000002</v>
      </c>
      <c r="W50" s="50">
        <f t="shared" si="3"/>
        <v>1.4402777777777778</v>
      </c>
    </row>
    <row r="51" spans="1:23" s="51" customFormat="1" ht="36.75" customHeight="1" x14ac:dyDescent="0.35">
      <c r="A51" s="52">
        <v>41</v>
      </c>
      <c r="B51" s="43" t="s">
        <v>45</v>
      </c>
      <c r="C51" s="43"/>
      <c r="D51" s="43"/>
      <c r="E51" s="44" t="s">
        <v>87</v>
      </c>
      <c r="F51" s="43" t="s">
        <v>47</v>
      </c>
      <c r="G51" s="45" t="s">
        <v>48</v>
      </c>
      <c r="H51" s="43">
        <v>8</v>
      </c>
      <c r="I51" s="46">
        <v>17697</v>
      </c>
      <c r="J51" s="47">
        <f t="shared" si="4"/>
        <v>1966.3333333333333</v>
      </c>
      <c r="K51" s="48">
        <f t="shared" si="0"/>
        <v>141576</v>
      </c>
      <c r="L51" s="43">
        <v>360</v>
      </c>
      <c r="M51" s="46">
        <f t="shared" si="7"/>
        <v>36</v>
      </c>
      <c r="N51" s="49">
        <f t="shared" si="6"/>
        <v>70788</v>
      </c>
      <c r="O51" s="49"/>
      <c r="P51" s="49"/>
      <c r="Q51" s="49"/>
      <c r="R51" s="49"/>
      <c r="S51" s="49">
        <f>N51*35%</f>
        <v>24775.8</v>
      </c>
      <c r="T51" s="49"/>
      <c r="U51" s="49">
        <v>590</v>
      </c>
      <c r="V51" s="48">
        <f t="shared" si="1"/>
        <v>96153.8</v>
      </c>
      <c r="W51" s="50">
        <f t="shared" si="3"/>
        <v>0.5</v>
      </c>
    </row>
    <row r="52" spans="1:23" s="51" customFormat="1" ht="36.75" customHeight="1" x14ac:dyDescent="0.35">
      <c r="A52" s="42">
        <v>42</v>
      </c>
      <c r="B52" s="43" t="s">
        <v>45</v>
      </c>
      <c r="C52" s="43"/>
      <c r="D52" s="43"/>
      <c r="E52" s="44" t="s">
        <v>88</v>
      </c>
      <c r="F52" s="43" t="s">
        <v>47</v>
      </c>
      <c r="G52" s="45" t="s">
        <v>48</v>
      </c>
      <c r="H52" s="43">
        <v>6.9</v>
      </c>
      <c r="I52" s="46">
        <v>17697</v>
      </c>
      <c r="J52" s="47">
        <f t="shared" si="4"/>
        <v>1695.9625000000001</v>
      </c>
      <c r="K52" s="48">
        <f t="shared" si="0"/>
        <v>122109.3</v>
      </c>
      <c r="L52" s="43">
        <v>1274</v>
      </c>
      <c r="M52" s="46">
        <f t="shared" si="7"/>
        <v>127.4</v>
      </c>
      <c r="N52" s="49">
        <f t="shared" si="6"/>
        <v>216065.62250000003</v>
      </c>
      <c r="O52" s="49">
        <v>8849</v>
      </c>
      <c r="P52" s="49">
        <v>4425</v>
      </c>
      <c r="Q52" s="49"/>
      <c r="R52" s="49"/>
      <c r="S52" s="49"/>
      <c r="T52" s="49"/>
      <c r="U52" s="49">
        <v>4188</v>
      </c>
      <c r="V52" s="48">
        <f t="shared" si="1"/>
        <v>233527.62250000003</v>
      </c>
      <c r="W52" s="50">
        <f t="shared" si="3"/>
        <v>1.7694444444444446</v>
      </c>
    </row>
    <row r="53" spans="1:23" s="51" customFormat="1" ht="36.75" customHeight="1" x14ac:dyDescent="0.35">
      <c r="A53" s="42">
        <v>43</v>
      </c>
      <c r="B53" s="43" t="s">
        <v>45</v>
      </c>
      <c r="C53" s="43"/>
      <c r="D53" s="43"/>
      <c r="E53" s="44" t="s">
        <v>89</v>
      </c>
      <c r="F53" s="43">
        <v>3.29</v>
      </c>
      <c r="G53" s="45" t="s">
        <v>48</v>
      </c>
      <c r="H53" s="43">
        <v>7.8</v>
      </c>
      <c r="I53" s="46">
        <v>17697</v>
      </c>
      <c r="J53" s="47">
        <f t="shared" si="4"/>
        <v>1917.1750000000002</v>
      </c>
      <c r="K53" s="48">
        <f t="shared" si="0"/>
        <v>138036.6</v>
      </c>
      <c r="L53" s="43">
        <v>1185</v>
      </c>
      <c r="M53" s="46">
        <f t="shared" si="7"/>
        <v>118.5</v>
      </c>
      <c r="N53" s="49">
        <f t="shared" si="6"/>
        <v>227185.23750000002</v>
      </c>
      <c r="O53" s="49">
        <v>8849</v>
      </c>
      <c r="P53" s="49">
        <v>4425</v>
      </c>
      <c r="Q53" s="49">
        <v>4493</v>
      </c>
      <c r="R53" s="49"/>
      <c r="S53" s="49">
        <f>N53*40%</f>
        <v>90874.095000000016</v>
      </c>
      <c r="T53" s="49"/>
      <c r="U53" s="49">
        <v>1475</v>
      </c>
      <c r="V53" s="48">
        <f t="shared" si="1"/>
        <v>337301.33250000002</v>
      </c>
      <c r="W53" s="50">
        <f t="shared" si="3"/>
        <v>1.6458333333333333</v>
      </c>
    </row>
    <row r="54" spans="1:23" s="51" customFormat="1" ht="36.75" customHeight="1" x14ac:dyDescent="0.35">
      <c r="A54" s="52">
        <v>44</v>
      </c>
      <c r="B54" s="43" t="s">
        <v>45</v>
      </c>
      <c r="C54" s="43"/>
      <c r="D54" s="43"/>
      <c r="E54" s="44" t="s">
        <v>90</v>
      </c>
      <c r="F54" s="43" t="s">
        <v>47</v>
      </c>
      <c r="G54" s="45" t="s">
        <v>48</v>
      </c>
      <c r="H54" s="43">
        <v>7.3</v>
      </c>
      <c r="I54" s="46">
        <v>17697</v>
      </c>
      <c r="J54" s="47">
        <f t="shared" si="4"/>
        <v>1794.2791666666665</v>
      </c>
      <c r="K54" s="48">
        <f t="shared" si="0"/>
        <v>129188.09999999999</v>
      </c>
      <c r="L54" s="43">
        <v>1264</v>
      </c>
      <c r="M54" s="46">
        <f t="shared" si="7"/>
        <v>126.4</v>
      </c>
      <c r="N54" s="49">
        <f>M54*J54</f>
        <v>226796.88666666666</v>
      </c>
      <c r="O54" s="49">
        <v>8849</v>
      </c>
      <c r="P54" s="49">
        <v>4425</v>
      </c>
      <c r="Q54" s="49"/>
      <c r="R54" s="49"/>
      <c r="S54" s="49"/>
      <c r="T54" s="49"/>
      <c r="U54" s="49"/>
      <c r="V54" s="48">
        <f t="shared" si="1"/>
        <v>240070.88666666666</v>
      </c>
      <c r="W54" s="50">
        <f t="shared" si="3"/>
        <v>1.7555555555555555</v>
      </c>
    </row>
    <row r="55" spans="1:23" s="51" customFormat="1" ht="36.75" customHeight="1" x14ac:dyDescent="0.35">
      <c r="A55" s="42">
        <v>45</v>
      </c>
      <c r="B55" s="43" t="s">
        <v>45</v>
      </c>
      <c r="C55" s="43"/>
      <c r="D55" s="43"/>
      <c r="E55" s="44" t="s">
        <v>70</v>
      </c>
      <c r="F55" s="43" t="s">
        <v>47</v>
      </c>
      <c r="G55" s="45" t="s">
        <v>48</v>
      </c>
      <c r="H55" s="43">
        <v>8</v>
      </c>
      <c r="I55" s="46">
        <v>17697</v>
      </c>
      <c r="J55" s="47">
        <f t="shared" si="4"/>
        <v>1966.3333333333333</v>
      </c>
      <c r="K55" s="48">
        <f t="shared" si="0"/>
        <v>141576</v>
      </c>
      <c r="L55" s="43">
        <v>1234</v>
      </c>
      <c r="M55" s="46">
        <f t="shared" si="7"/>
        <v>123.4</v>
      </c>
      <c r="N55" s="49">
        <f>J55*M55</f>
        <v>242645.53333333333</v>
      </c>
      <c r="O55" s="49"/>
      <c r="P55" s="49">
        <v>4425</v>
      </c>
      <c r="Q55" s="49"/>
      <c r="R55" s="49"/>
      <c r="S55" s="49"/>
      <c r="T55" s="49"/>
      <c r="U55" s="49"/>
      <c r="V55" s="48">
        <f t="shared" si="1"/>
        <v>247070.53333333333</v>
      </c>
      <c r="W55" s="50">
        <f t="shared" si="3"/>
        <v>1.713888888888889</v>
      </c>
    </row>
    <row r="56" spans="1:23" s="51" customFormat="1" ht="36.75" customHeight="1" x14ac:dyDescent="0.35">
      <c r="A56" s="42">
        <v>46</v>
      </c>
      <c r="B56" s="43" t="s">
        <v>45</v>
      </c>
      <c r="C56" s="43"/>
      <c r="D56" s="43"/>
      <c r="E56" s="44" t="s">
        <v>60</v>
      </c>
      <c r="F56" s="43" t="s">
        <v>47</v>
      </c>
      <c r="G56" s="45" t="s">
        <v>48</v>
      </c>
      <c r="H56" s="43">
        <v>7.7</v>
      </c>
      <c r="I56" s="46">
        <v>17697</v>
      </c>
      <c r="J56" s="47">
        <f t="shared" si="4"/>
        <v>1892.5958333333333</v>
      </c>
      <c r="K56" s="48">
        <f t="shared" si="0"/>
        <v>136266.9</v>
      </c>
      <c r="L56" s="43">
        <v>1204</v>
      </c>
      <c r="M56" s="46">
        <f t="shared" si="7"/>
        <v>120.4</v>
      </c>
      <c r="N56" s="49">
        <f>J56*M56</f>
        <v>227868.53833333333</v>
      </c>
      <c r="O56" s="49">
        <v>8849</v>
      </c>
      <c r="P56" s="49">
        <v>4425</v>
      </c>
      <c r="Q56" s="49"/>
      <c r="R56" s="49"/>
      <c r="S56" s="49"/>
      <c r="T56" s="49"/>
      <c r="U56" s="49"/>
      <c r="V56" s="48">
        <f t="shared" si="1"/>
        <v>241142.53833333333</v>
      </c>
      <c r="W56" s="50">
        <f t="shared" si="3"/>
        <v>1.6722222222222223</v>
      </c>
    </row>
    <row r="57" spans="1:23" s="51" customFormat="1" ht="36.75" customHeight="1" x14ac:dyDescent="0.35">
      <c r="A57" s="52">
        <v>47</v>
      </c>
      <c r="B57" s="43" t="s">
        <v>45</v>
      </c>
      <c r="C57" s="43"/>
      <c r="D57" s="43"/>
      <c r="E57" s="44" t="s">
        <v>91</v>
      </c>
      <c r="F57" s="43" t="s">
        <v>47</v>
      </c>
      <c r="G57" s="45" t="s">
        <v>48</v>
      </c>
      <c r="H57" s="43">
        <v>7.1</v>
      </c>
      <c r="I57" s="46">
        <v>17697</v>
      </c>
      <c r="J57" s="47">
        <f t="shared" si="4"/>
        <v>1745.1208333333334</v>
      </c>
      <c r="K57" s="48">
        <f t="shared" si="0"/>
        <v>125648.7</v>
      </c>
      <c r="L57" s="43">
        <v>288</v>
      </c>
      <c r="M57" s="46">
        <f t="shared" si="7"/>
        <v>28.8</v>
      </c>
      <c r="N57" s="49">
        <f>M57*J57</f>
        <v>50259.48</v>
      </c>
      <c r="O57" s="49"/>
      <c r="P57" s="49"/>
      <c r="Q57" s="49"/>
      <c r="R57" s="49"/>
      <c r="S57" s="49"/>
      <c r="T57" s="49"/>
      <c r="U57" s="49"/>
      <c r="V57" s="48">
        <f t="shared" si="1"/>
        <v>50259.48</v>
      </c>
      <c r="W57" s="50">
        <f>M57/72</f>
        <v>0.4</v>
      </c>
    </row>
    <row r="58" spans="1:23" s="51" customFormat="1" ht="36.75" customHeight="1" x14ac:dyDescent="0.35">
      <c r="A58" s="42">
        <v>48</v>
      </c>
      <c r="B58" s="43" t="s">
        <v>45</v>
      </c>
      <c r="C58" s="43"/>
      <c r="D58" s="43"/>
      <c r="E58" s="44" t="s">
        <v>49</v>
      </c>
      <c r="F58" s="43" t="s">
        <v>47</v>
      </c>
      <c r="G58" s="45" t="s">
        <v>48</v>
      </c>
      <c r="H58" s="43">
        <v>8</v>
      </c>
      <c r="I58" s="46">
        <v>17697</v>
      </c>
      <c r="J58" s="47">
        <f t="shared" si="4"/>
        <v>1966.3333333333333</v>
      </c>
      <c r="K58" s="48">
        <f t="shared" si="0"/>
        <v>141576</v>
      </c>
      <c r="L58" s="43">
        <v>934</v>
      </c>
      <c r="M58" s="46">
        <f t="shared" si="7"/>
        <v>93.4</v>
      </c>
      <c r="N58" s="49">
        <f>M58*J58</f>
        <v>183655.53333333333</v>
      </c>
      <c r="O58" s="49">
        <v>8849</v>
      </c>
      <c r="P58" s="49">
        <v>4425</v>
      </c>
      <c r="Q58" s="49"/>
      <c r="R58" s="49"/>
      <c r="S58" s="49">
        <f>N58*35%</f>
        <v>64279.436666666661</v>
      </c>
      <c r="T58" s="49"/>
      <c r="U58" s="49">
        <v>1553</v>
      </c>
      <c r="V58" s="48">
        <f t="shared" si="1"/>
        <v>262761.96999999997</v>
      </c>
      <c r="W58" s="50">
        <f>M58/72</f>
        <v>1.2972222222222223</v>
      </c>
    </row>
    <row r="59" spans="1:23" s="51" customFormat="1" ht="36.75" customHeight="1" x14ac:dyDescent="0.35">
      <c r="A59" s="42">
        <v>49</v>
      </c>
      <c r="B59" s="43" t="s">
        <v>45</v>
      </c>
      <c r="C59" s="43"/>
      <c r="D59" s="43"/>
      <c r="E59" s="44" t="s">
        <v>92</v>
      </c>
      <c r="F59" s="43" t="s">
        <v>47</v>
      </c>
      <c r="G59" s="45" t="s">
        <v>48</v>
      </c>
      <c r="H59" s="43">
        <v>7.5</v>
      </c>
      <c r="I59" s="46">
        <v>17697</v>
      </c>
      <c r="J59" s="47">
        <f t="shared" si="4"/>
        <v>1843.4375</v>
      </c>
      <c r="K59" s="48">
        <f t="shared" si="0"/>
        <v>132727.5</v>
      </c>
      <c r="L59" s="43">
        <v>360</v>
      </c>
      <c r="M59" s="46">
        <f t="shared" si="7"/>
        <v>36</v>
      </c>
      <c r="N59" s="49">
        <f>M59*J59</f>
        <v>66363.75</v>
      </c>
      <c r="O59" s="49"/>
      <c r="P59" s="49"/>
      <c r="Q59" s="49"/>
      <c r="R59" s="49"/>
      <c r="S59" s="49"/>
      <c r="T59" s="49"/>
      <c r="U59" s="49"/>
      <c r="V59" s="48">
        <f t="shared" si="1"/>
        <v>66363.75</v>
      </c>
      <c r="W59" s="50">
        <f>M59/72</f>
        <v>0.5</v>
      </c>
    </row>
    <row r="60" spans="1:23" s="51" customFormat="1" ht="36.75" customHeight="1" x14ac:dyDescent="0.35">
      <c r="A60" s="52">
        <v>50</v>
      </c>
      <c r="B60" s="43" t="s">
        <v>45</v>
      </c>
      <c r="C60" s="43"/>
      <c r="D60" s="43"/>
      <c r="E60" s="44" t="s">
        <v>93</v>
      </c>
      <c r="F60" s="43" t="s">
        <v>47</v>
      </c>
      <c r="G60" s="45" t="s">
        <v>48</v>
      </c>
      <c r="H60" s="43">
        <v>7.8</v>
      </c>
      <c r="I60" s="46">
        <v>17697</v>
      </c>
      <c r="J60" s="47">
        <f t="shared" si="4"/>
        <v>1917.1750000000002</v>
      </c>
      <c r="K60" s="48">
        <f t="shared" si="0"/>
        <v>138036.6</v>
      </c>
      <c r="L60" s="43">
        <v>360</v>
      </c>
      <c r="M60" s="46">
        <f t="shared" si="7"/>
        <v>36</v>
      </c>
      <c r="N60" s="49">
        <f>J60*M60</f>
        <v>69018.3</v>
      </c>
      <c r="O60" s="49"/>
      <c r="P60" s="49"/>
      <c r="Q60" s="49"/>
      <c r="R60" s="49"/>
      <c r="S60" s="49"/>
      <c r="T60" s="49"/>
      <c r="U60" s="49">
        <v>708</v>
      </c>
      <c r="V60" s="48">
        <f t="shared" si="1"/>
        <v>69726.3</v>
      </c>
      <c r="W60" s="50">
        <f>M60/72</f>
        <v>0.5</v>
      </c>
    </row>
    <row r="61" spans="1:23" s="51" customFormat="1" ht="36.75" customHeight="1" x14ac:dyDescent="0.35">
      <c r="A61" s="42">
        <v>51</v>
      </c>
      <c r="B61" s="43" t="s">
        <v>45</v>
      </c>
      <c r="C61" s="43"/>
      <c r="D61" s="43"/>
      <c r="E61" s="44" t="s">
        <v>94</v>
      </c>
      <c r="F61" s="43" t="s">
        <v>47</v>
      </c>
      <c r="G61" s="45" t="s">
        <v>48</v>
      </c>
      <c r="H61" s="43">
        <v>7.7</v>
      </c>
      <c r="I61" s="46">
        <v>17697</v>
      </c>
      <c r="J61" s="47">
        <f t="shared" si="4"/>
        <v>1892.5958333333333</v>
      </c>
      <c r="K61" s="48">
        <f t="shared" si="0"/>
        <v>136266.9</v>
      </c>
      <c r="L61" s="43">
        <v>1288</v>
      </c>
      <c r="M61" s="46">
        <f t="shared" si="7"/>
        <v>128.80000000000001</v>
      </c>
      <c r="N61" s="49">
        <f t="shared" ref="N61:N76" si="9">M61*J61</f>
        <v>243766.34333333335</v>
      </c>
      <c r="O61" s="49">
        <v>8849</v>
      </c>
      <c r="P61" s="49">
        <v>4425</v>
      </c>
      <c r="Q61" s="49"/>
      <c r="R61" s="49"/>
      <c r="S61" s="49"/>
      <c r="T61" s="49"/>
      <c r="U61" s="49"/>
      <c r="V61" s="48">
        <f t="shared" si="1"/>
        <v>257040.34333333335</v>
      </c>
      <c r="W61" s="50">
        <f t="shared" si="3"/>
        <v>1.788888888888889</v>
      </c>
    </row>
    <row r="62" spans="1:23" s="51" customFormat="1" ht="36.75" customHeight="1" x14ac:dyDescent="0.35">
      <c r="A62" s="42">
        <v>52</v>
      </c>
      <c r="B62" s="43" t="s">
        <v>45</v>
      </c>
      <c r="C62" s="43"/>
      <c r="D62" s="43"/>
      <c r="E62" s="44" t="s">
        <v>95</v>
      </c>
      <c r="F62" s="43" t="s">
        <v>47</v>
      </c>
      <c r="G62" s="45" t="s">
        <v>48</v>
      </c>
      <c r="H62" s="43">
        <v>7.7</v>
      </c>
      <c r="I62" s="46">
        <v>17697</v>
      </c>
      <c r="J62" s="47">
        <f t="shared" si="4"/>
        <v>1892.5958333333333</v>
      </c>
      <c r="K62" s="48">
        <f t="shared" si="0"/>
        <v>136266.9</v>
      </c>
      <c r="L62" s="43">
        <v>1266</v>
      </c>
      <c r="M62" s="46">
        <f t="shared" si="7"/>
        <v>126.6</v>
      </c>
      <c r="N62" s="49">
        <f t="shared" si="9"/>
        <v>239602.63249999998</v>
      </c>
      <c r="O62" s="49">
        <v>8849</v>
      </c>
      <c r="P62" s="49">
        <v>4425</v>
      </c>
      <c r="Q62" s="49"/>
      <c r="R62" s="49"/>
      <c r="S62" s="49">
        <f>N62*30%</f>
        <v>71880.789749999996</v>
      </c>
      <c r="T62" s="49"/>
      <c r="U62" s="49"/>
      <c r="V62" s="48">
        <f t="shared" si="1"/>
        <v>324757.42224999995</v>
      </c>
      <c r="W62" s="50">
        <f t="shared" si="3"/>
        <v>1.7583333333333333</v>
      </c>
    </row>
    <row r="63" spans="1:23" s="51" customFormat="1" ht="36.75" customHeight="1" x14ac:dyDescent="0.35">
      <c r="A63" s="52">
        <v>53</v>
      </c>
      <c r="B63" s="43" t="s">
        <v>45</v>
      </c>
      <c r="C63" s="43"/>
      <c r="D63" s="43"/>
      <c r="E63" s="44" t="s">
        <v>96</v>
      </c>
      <c r="F63" s="43" t="s">
        <v>47</v>
      </c>
      <c r="G63" s="45" t="s">
        <v>48</v>
      </c>
      <c r="H63" s="43">
        <v>7.3</v>
      </c>
      <c r="I63" s="46">
        <v>17697</v>
      </c>
      <c r="J63" s="47">
        <f t="shared" si="4"/>
        <v>1794.2791666666665</v>
      </c>
      <c r="K63" s="48">
        <f t="shared" si="0"/>
        <v>129188.09999999999</v>
      </c>
      <c r="L63" s="43">
        <v>1265</v>
      </c>
      <c r="M63" s="46">
        <f t="shared" si="7"/>
        <v>126.5</v>
      </c>
      <c r="N63" s="49">
        <f t="shared" si="9"/>
        <v>226976.3145833333</v>
      </c>
      <c r="O63" s="49">
        <v>8849</v>
      </c>
      <c r="P63" s="49">
        <v>4425</v>
      </c>
      <c r="Q63" s="49"/>
      <c r="R63" s="49"/>
      <c r="S63" s="49"/>
      <c r="T63" s="49"/>
      <c r="U63" s="49"/>
      <c r="V63" s="48">
        <f t="shared" si="1"/>
        <v>240250.3145833333</v>
      </c>
      <c r="W63" s="50">
        <f t="shared" si="3"/>
        <v>1.7569444444444444</v>
      </c>
    </row>
    <row r="64" spans="1:23" s="51" customFormat="1" ht="36.75" customHeight="1" x14ac:dyDescent="0.35">
      <c r="A64" s="42">
        <v>54</v>
      </c>
      <c r="B64" s="43" t="s">
        <v>45</v>
      </c>
      <c r="C64" s="43"/>
      <c r="D64" s="43"/>
      <c r="E64" s="44" t="s">
        <v>97</v>
      </c>
      <c r="F64" s="43" t="s">
        <v>47</v>
      </c>
      <c r="G64" s="45" t="s">
        <v>48</v>
      </c>
      <c r="H64" s="43">
        <v>7.1</v>
      </c>
      <c r="I64" s="46">
        <v>17697</v>
      </c>
      <c r="J64" s="47">
        <f t="shared" si="4"/>
        <v>1745.1208333333334</v>
      </c>
      <c r="K64" s="48">
        <f t="shared" si="0"/>
        <v>125648.7</v>
      </c>
      <c r="L64" s="43">
        <v>362</v>
      </c>
      <c r="M64" s="46">
        <f t="shared" si="7"/>
        <v>36.200000000000003</v>
      </c>
      <c r="N64" s="49">
        <f t="shared" si="9"/>
        <v>63173.374166666676</v>
      </c>
      <c r="O64" s="49"/>
      <c r="P64" s="49"/>
      <c r="Q64" s="49">
        <v>256</v>
      </c>
      <c r="R64" s="49"/>
      <c r="S64" s="49">
        <f>N64*30%</f>
        <v>18952.012250000003</v>
      </c>
      <c r="T64" s="49"/>
      <c r="U64" s="49"/>
      <c r="V64" s="48">
        <f t="shared" si="1"/>
        <v>82381.386416666675</v>
      </c>
      <c r="W64" s="50">
        <f t="shared" si="3"/>
        <v>0.50277777777777777</v>
      </c>
    </row>
    <row r="65" spans="1:27" s="51" customFormat="1" ht="36.75" customHeight="1" x14ac:dyDescent="0.35">
      <c r="A65" s="42">
        <v>55</v>
      </c>
      <c r="B65" s="43" t="s">
        <v>45</v>
      </c>
      <c r="C65" s="43"/>
      <c r="D65" s="43"/>
      <c r="E65" s="44" t="s">
        <v>98</v>
      </c>
      <c r="F65" s="43" t="s">
        <v>47</v>
      </c>
      <c r="G65" s="45" t="s">
        <v>48</v>
      </c>
      <c r="H65" s="43">
        <v>7.7</v>
      </c>
      <c r="I65" s="46">
        <v>17697</v>
      </c>
      <c r="J65" s="47">
        <f t="shared" si="4"/>
        <v>1892.5958333333333</v>
      </c>
      <c r="K65" s="48">
        <f t="shared" si="0"/>
        <v>136266.9</v>
      </c>
      <c r="L65" s="43">
        <v>230</v>
      </c>
      <c r="M65" s="46">
        <f t="shared" si="7"/>
        <v>23</v>
      </c>
      <c r="N65" s="49">
        <f t="shared" si="9"/>
        <v>43529.704166666663</v>
      </c>
      <c r="O65" s="49"/>
      <c r="P65" s="49"/>
      <c r="Q65" s="49"/>
      <c r="R65" s="49"/>
      <c r="S65" s="49"/>
      <c r="T65" s="49"/>
      <c r="U65" s="49"/>
      <c r="V65" s="48">
        <f t="shared" si="1"/>
        <v>43529.704166666663</v>
      </c>
      <c r="W65" s="50">
        <f t="shared" si="3"/>
        <v>0.31944444444444442</v>
      </c>
    </row>
    <row r="66" spans="1:27" s="51" customFormat="1" ht="36.75" customHeight="1" x14ac:dyDescent="0.35">
      <c r="A66" s="52">
        <v>56</v>
      </c>
      <c r="B66" s="43" t="s">
        <v>45</v>
      </c>
      <c r="C66" s="43"/>
      <c r="D66" s="43"/>
      <c r="E66" s="44" t="s">
        <v>99</v>
      </c>
      <c r="F66" s="43" t="s">
        <v>47</v>
      </c>
      <c r="G66" s="45" t="s">
        <v>48</v>
      </c>
      <c r="H66" s="43">
        <v>7.8</v>
      </c>
      <c r="I66" s="46">
        <v>17697</v>
      </c>
      <c r="J66" s="47">
        <f t="shared" si="4"/>
        <v>1917.1750000000002</v>
      </c>
      <c r="K66" s="48">
        <f t="shared" si="0"/>
        <v>138036.6</v>
      </c>
      <c r="L66" s="43">
        <v>350</v>
      </c>
      <c r="M66" s="46">
        <f t="shared" si="7"/>
        <v>35</v>
      </c>
      <c r="N66" s="49">
        <f>J66*M66</f>
        <v>67101.125</v>
      </c>
      <c r="O66" s="49"/>
      <c r="P66" s="49"/>
      <c r="Q66" s="49"/>
      <c r="R66" s="49"/>
      <c r="S66" s="49"/>
      <c r="T66" s="49"/>
      <c r="U66" s="49"/>
      <c r="V66" s="48">
        <f t="shared" si="1"/>
        <v>67101.125</v>
      </c>
      <c r="W66" s="50">
        <f t="shared" si="3"/>
        <v>0.4861111111111111</v>
      </c>
    </row>
    <row r="67" spans="1:27" s="51" customFormat="1" ht="36.75" customHeight="1" x14ac:dyDescent="0.35">
      <c r="A67" s="42">
        <v>57</v>
      </c>
      <c r="B67" s="43" t="s">
        <v>45</v>
      </c>
      <c r="C67" s="43"/>
      <c r="D67" s="43"/>
      <c r="E67" s="44" t="s">
        <v>100</v>
      </c>
      <c r="F67" s="43" t="s">
        <v>47</v>
      </c>
      <c r="G67" s="45" t="s">
        <v>48</v>
      </c>
      <c r="H67" s="43">
        <v>8</v>
      </c>
      <c r="I67" s="46">
        <v>17697</v>
      </c>
      <c r="J67" s="47">
        <f t="shared" si="4"/>
        <v>1966.3333333333333</v>
      </c>
      <c r="K67" s="48">
        <f t="shared" si="0"/>
        <v>141576</v>
      </c>
      <c r="L67" s="43">
        <v>370</v>
      </c>
      <c r="M67" s="46">
        <f t="shared" si="7"/>
        <v>37</v>
      </c>
      <c r="N67" s="49">
        <f t="shared" si="9"/>
        <v>72754.333333333328</v>
      </c>
      <c r="O67" s="49"/>
      <c r="P67" s="49"/>
      <c r="Q67" s="49"/>
      <c r="R67" s="49"/>
      <c r="S67" s="49"/>
      <c r="T67" s="49"/>
      <c r="U67" s="49"/>
      <c r="V67" s="48">
        <f t="shared" si="1"/>
        <v>72754.333333333328</v>
      </c>
      <c r="W67" s="50">
        <f t="shared" si="3"/>
        <v>0.51388888888888884</v>
      </c>
    </row>
    <row r="68" spans="1:27" s="51" customFormat="1" ht="36.75" customHeight="1" x14ac:dyDescent="0.35">
      <c r="A68" s="42">
        <v>58</v>
      </c>
      <c r="B68" s="43" t="s">
        <v>45</v>
      </c>
      <c r="C68" s="43"/>
      <c r="D68" s="43"/>
      <c r="E68" s="44" t="s">
        <v>101</v>
      </c>
      <c r="F68" s="43" t="s">
        <v>47</v>
      </c>
      <c r="G68" s="45" t="s">
        <v>48</v>
      </c>
      <c r="H68" s="43">
        <v>7.8</v>
      </c>
      <c r="I68" s="46">
        <v>17697</v>
      </c>
      <c r="J68" s="47">
        <f t="shared" si="4"/>
        <v>1917.1750000000002</v>
      </c>
      <c r="K68" s="48">
        <f t="shared" si="0"/>
        <v>138036.6</v>
      </c>
      <c r="L68" s="43">
        <v>978</v>
      </c>
      <c r="M68" s="46">
        <f t="shared" si="7"/>
        <v>97.8</v>
      </c>
      <c r="N68" s="49">
        <f t="shared" si="9"/>
        <v>187499.71500000003</v>
      </c>
      <c r="O68" s="49">
        <v>8849</v>
      </c>
      <c r="P68" s="49">
        <v>4425</v>
      </c>
      <c r="Q68" s="49"/>
      <c r="R68" s="49"/>
      <c r="S68" s="49"/>
      <c r="T68" s="49"/>
      <c r="U68" s="49"/>
      <c r="V68" s="48">
        <f t="shared" si="1"/>
        <v>200773.71500000003</v>
      </c>
      <c r="W68" s="50">
        <f>M68/72</f>
        <v>1.3583333333333334</v>
      </c>
    </row>
    <row r="69" spans="1:27" s="51" customFormat="1" ht="36.75" customHeight="1" x14ac:dyDescent="0.35">
      <c r="A69" s="52">
        <v>59</v>
      </c>
      <c r="B69" s="43" t="s">
        <v>45</v>
      </c>
      <c r="C69" s="43"/>
      <c r="D69" s="43"/>
      <c r="E69" s="44" t="s">
        <v>102</v>
      </c>
      <c r="F69" s="43" t="s">
        <v>47</v>
      </c>
      <c r="G69" s="45" t="s">
        <v>48</v>
      </c>
      <c r="H69" s="43">
        <v>8</v>
      </c>
      <c r="I69" s="46">
        <v>17697</v>
      </c>
      <c r="J69" s="47">
        <f t="shared" si="4"/>
        <v>1966.3333333333333</v>
      </c>
      <c r="K69" s="48">
        <f t="shared" si="0"/>
        <v>141576</v>
      </c>
      <c r="L69" s="43">
        <v>1271</v>
      </c>
      <c r="M69" s="46">
        <f>L69/10</f>
        <v>127.1</v>
      </c>
      <c r="N69" s="49">
        <f t="shared" si="9"/>
        <v>249920.96666666665</v>
      </c>
      <c r="O69" s="49">
        <v>8849</v>
      </c>
      <c r="P69" s="49">
        <v>4425</v>
      </c>
      <c r="Q69" s="49">
        <v>669</v>
      </c>
      <c r="R69" s="49"/>
      <c r="S69" s="49"/>
      <c r="T69" s="49"/>
      <c r="U69" s="49"/>
      <c r="V69" s="48">
        <f t="shared" si="1"/>
        <v>263863.96666666667</v>
      </c>
      <c r="W69" s="50">
        <f>M69/72</f>
        <v>1.7652777777777777</v>
      </c>
    </row>
    <row r="70" spans="1:27" s="51" customFormat="1" ht="36.75" customHeight="1" x14ac:dyDescent="0.35">
      <c r="A70" s="42">
        <v>60</v>
      </c>
      <c r="B70" s="43" t="s">
        <v>45</v>
      </c>
      <c r="C70" s="43"/>
      <c r="D70" s="43"/>
      <c r="E70" s="44" t="s">
        <v>103</v>
      </c>
      <c r="F70" s="43" t="s">
        <v>47</v>
      </c>
      <c r="G70" s="45" t="s">
        <v>48</v>
      </c>
      <c r="H70" s="43">
        <v>7.5</v>
      </c>
      <c r="I70" s="46">
        <v>17697</v>
      </c>
      <c r="J70" s="47">
        <f t="shared" si="4"/>
        <v>1843.4375</v>
      </c>
      <c r="K70" s="48">
        <f t="shared" si="0"/>
        <v>132727.5</v>
      </c>
      <c r="L70" s="43">
        <v>1134</v>
      </c>
      <c r="M70" s="46">
        <f t="shared" si="7"/>
        <v>113.4</v>
      </c>
      <c r="N70" s="49">
        <f t="shared" si="9"/>
        <v>209045.8125</v>
      </c>
      <c r="O70" s="49"/>
      <c r="P70" s="49"/>
      <c r="Q70" s="49"/>
      <c r="R70" s="49"/>
      <c r="S70" s="49">
        <f>N70*40%</f>
        <v>83618.325000000012</v>
      </c>
      <c r="T70" s="49">
        <v>17697</v>
      </c>
      <c r="U70" s="49"/>
      <c r="V70" s="48">
        <f t="shared" si="1"/>
        <v>310361.13750000001</v>
      </c>
      <c r="W70" s="50">
        <f t="shared" ref="W70:W77" si="10">M70/72</f>
        <v>1.5750000000000002</v>
      </c>
    </row>
    <row r="71" spans="1:27" s="51" customFormat="1" ht="36.75" customHeight="1" x14ac:dyDescent="0.35">
      <c r="A71" s="42">
        <v>61</v>
      </c>
      <c r="B71" s="43" t="s">
        <v>45</v>
      </c>
      <c r="C71" s="43"/>
      <c r="D71" s="43"/>
      <c r="E71" s="44" t="s">
        <v>104</v>
      </c>
      <c r="F71" s="43" t="s">
        <v>47</v>
      </c>
      <c r="G71" s="45" t="s">
        <v>48</v>
      </c>
      <c r="H71" s="43">
        <v>7.5</v>
      </c>
      <c r="I71" s="46">
        <v>17697</v>
      </c>
      <c r="J71" s="47">
        <f t="shared" si="4"/>
        <v>1843.4375</v>
      </c>
      <c r="K71" s="48">
        <f t="shared" si="0"/>
        <v>132727.5</v>
      </c>
      <c r="L71" s="43">
        <v>826</v>
      </c>
      <c r="M71" s="46">
        <f t="shared" si="7"/>
        <v>82.6</v>
      </c>
      <c r="N71" s="49">
        <f t="shared" si="9"/>
        <v>152267.9375</v>
      </c>
      <c r="O71" s="49">
        <v>8849</v>
      </c>
      <c r="P71" s="49">
        <v>4425</v>
      </c>
      <c r="Q71" s="49">
        <v>3008</v>
      </c>
      <c r="R71" s="49"/>
      <c r="S71" s="49"/>
      <c r="T71" s="49"/>
      <c r="U71" s="49"/>
      <c r="V71" s="48">
        <f t="shared" si="1"/>
        <v>168549.9375</v>
      </c>
      <c r="W71" s="50">
        <f t="shared" si="10"/>
        <v>1.1472222222222221</v>
      </c>
    </row>
    <row r="72" spans="1:27" s="51" customFormat="1" ht="36.75" customHeight="1" x14ac:dyDescent="0.35">
      <c r="A72" s="52">
        <v>62</v>
      </c>
      <c r="B72" s="43" t="s">
        <v>45</v>
      </c>
      <c r="C72" s="43"/>
      <c r="D72" s="43"/>
      <c r="E72" s="44" t="s">
        <v>105</v>
      </c>
      <c r="F72" s="43" t="s">
        <v>47</v>
      </c>
      <c r="G72" s="45" t="s">
        <v>48</v>
      </c>
      <c r="H72" s="43">
        <v>7.7</v>
      </c>
      <c r="I72" s="46">
        <v>17697</v>
      </c>
      <c r="J72" s="47">
        <f t="shared" si="4"/>
        <v>1892.5958333333333</v>
      </c>
      <c r="K72" s="48">
        <f t="shared" si="0"/>
        <v>136266.9</v>
      </c>
      <c r="L72" s="43">
        <v>360</v>
      </c>
      <c r="M72" s="46">
        <f t="shared" si="7"/>
        <v>36</v>
      </c>
      <c r="N72" s="49">
        <f t="shared" si="9"/>
        <v>68133.45</v>
      </c>
      <c r="O72" s="49"/>
      <c r="P72" s="49">
        <v>4425</v>
      </c>
      <c r="Q72" s="49"/>
      <c r="R72" s="49"/>
      <c r="S72" s="49"/>
      <c r="T72" s="49"/>
      <c r="U72" s="49">
        <v>492</v>
      </c>
      <c r="V72" s="48">
        <f t="shared" si="1"/>
        <v>73050.45</v>
      </c>
      <c r="W72" s="50">
        <f t="shared" si="10"/>
        <v>0.5</v>
      </c>
    </row>
    <row r="73" spans="1:27" s="51" customFormat="1" ht="36.75" customHeight="1" x14ac:dyDescent="0.35">
      <c r="A73" s="42">
        <v>63</v>
      </c>
      <c r="B73" s="43" t="s">
        <v>45</v>
      </c>
      <c r="C73" s="43"/>
      <c r="D73" s="43"/>
      <c r="E73" s="44" t="s">
        <v>106</v>
      </c>
      <c r="F73" s="43" t="s">
        <v>47</v>
      </c>
      <c r="G73" s="45" t="s">
        <v>48</v>
      </c>
      <c r="H73" s="43">
        <v>8</v>
      </c>
      <c r="I73" s="46">
        <v>17697</v>
      </c>
      <c r="J73" s="47">
        <f t="shared" si="4"/>
        <v>1966.3333333333333</v>
      </c>
      <c r="K73" s="48">
        <f t="shared" si="0"/>
        <v>141576</v>
      </c>
      <c r="L73" s="43">
        <v>356</v>
      </c>
      <c r="M73" s="46">
        <f t="shared" si="7"/>
        <v>35.6</v>
      </c>
      <c r="N73" s="49">
        <f t="shared" si="9"/>
        <v>70001.46666666666</v>
      </c>
      <c r="O73" s="49">
        <v>8849</v>
      </c>
      <c r="P73" s="49"/>
      <c r="Q73" s="49"/>
      <c r="R73" s="49"/>
      <c r="S73" s="49">
        <f>N73*30%</f>
        <v>21000.44</v>
      </c>
      <c r="T73" s="49"/>
      <c r="U73" s="49"/>
      <c r="V73" s="48">
        <f t="shared" si="1"/>
        <v>99850.906666666662</v>
      </c>
      <c r="W73" s="50">
        <f t="shared" si="10"/>
        <v>0.49444444444444446</v>
      </c>
    </row>
    <row r="74" spans="1:27" s="51" customFormat="1" ht="36.75" customHeight="1" x14ac:dyDescent="0.35">
      <c r="A74" s="42">
        <v>64</v>
      </c>
      <c r="B74" s="43" t="s">
        <v>45</v>
      </c>
      <c r="C74" s="43"/>
      <c r="D74" s="43"/>
      <c r="E74" s="44" t="s">
        <v>92</v>
      </c>
      <c r="F74" s="43" t="s">
        <v>47</v>
      </c>
      <c r="G74" s="45" t="s">
        <v>48</v>
      </c>
      <c r="H74" s="43">
        <v>7.5</v>
      </c>
      <c r="I74" s="46">
        <v>17697</v>
      </c>
      <c r="J74" s="47">
        <f t="shared" si="4"/>
        <v>1843.4375</v>
      </c>
      <c r="K74" s="48">
        <f t="shared" si="0"/>
        <v>132727.5</v>
      </c>
      <c r="L74" s="43">
        <v>324</v>
      </c>
      <c r="M74" s="46">
        <f t="shared" si="7"/>
        <v>32.4</v>
      </c>
      <c r="N74" s="49">
        <f t="shared" si="9"/>
        <v>59727.375</v>
      </c>
      <c r="O74" s="49"/>
      <c r="P74" s="49"/>
      <c r="Q74" s="49"/>
      <c r="R74" s="49"/>
      <c r="S74" s="49"/>
      <c r="T74" s="49"/>
      <c r="U74" s="49"/>
      <c r="V74" s="48">
        <f t="shared" si="1"/>
        <v>59727.375</v>
      </c>
      <c r="W74" s="50">
        <f t="shared" si="10"/>
        <v>0.44999999999999996</v>
      </c>
    </row>
    <row r="75" spans="1:27" s="51" customFormat="1" ht="36.75" customHeight="1" x14ac:dyDescent="0.35">
      <c r="A75" s="52">
        <v>65</v>
      </c>
      <c r="B75" s="43" t="s">
        <v>45</v>
      </c>
      <c r="C75" s="43"/>
      <c r="D75" s="43"/>
      <c r="E75" s="44" t="s">
        <v>76</v>
      </c>
      <c r="F75" s="43" t="s">
        <v>47</v>
      </c>
      <c r="G75" s="45" t="s">
        <v>48</v>
      </c>
      <c r="H75" s="43">
        <v>7.1</v>
      </c>
      <c r="I75" s="46">
        <v>17697</v>
      </c>
      <c r="J75" s="47">
        <f t="shared" si="4"/>
        <v>1745.1208333333334</v>
      </c>
      <c r="K75" s="48">
        <f t="shared" si="0"/>
        <v>125648.7</v>
      </c>
      <c r="L75" s="43">
        <v>288</v>
      </c>
      <c r="M75" s="46">
        <f>L75/10</f>
        <v>28.8</v>
      </c>
      <c r="N75" s="49">
        <f t="shared" si="9"/>
        <v>50259.48</v>
      </c>
      <c r="O75" s="49"/>
      <c r="P75" s="49"/>
      <c r="Q75" s="49"/>
      <c r="R75" s="49"/>
      <c r="S75" s="49"/>
      <c r="T75" s="49"/>
      <c r="U75" s="49"/>
      <c r="V75" s="48">
        <f t="shared" si="1"/>
        <v>50259.48</v>
      </c>
      <c r="W75" s="50">
        <f t="shared" si="10"/>
        <v>0.4</v>
      </c>
    </row>
    <row r="76" spans="1:27" s="51" customFormat="1" ht="36.75" customHeight="1" x14ac:dyDescent="0.35">
      <c r="A76" s="42">
        <v>66</v>
      </c>
      <c r="B76" s="43" t="s">
        <v>45</v>
      </c>
      <c r="C76" s="43"/>
      <c r="D76" s="43"/>
      <c r="E76" s="44" t="s">
        <v>96</v>
      </c>
      <c r="F76" s="43" t="s">
        <v>47</v>
      </c>
      <c r="G76" s="45" t="s">
        <v>48</v>
      </c>
      <c r="H76" s="43">
        <v>7.3</v>
      </c>
      <c r="I76" s="46">
        <v>17697</v>
      </c>
      <c r="J76" s="47">
        <f t="shared" si="4"/>
        <v>1794.2791666666665</v>
      </c>
      <c r="K76" s="48">
        <f t="shared" ref="K76:K77" si="11">H76*I76</f>
        <v>129188.09999999999</v>
      </c>
      <c r="L76" s="43">
        <v>1236</v>
      </c>
      <c r="M76" s="46">
        <f t="shared" si="7"/>
        <v>123.6</v>
      </c>
      <c r="N76" s="49">
        <f t="shared" si="9"/>
        <v>221772.90499999997</v>
      </c>
      <c r="O76" s="49"/>
      <c r="P76" s="49">
        <v>4425</v>
      </c>
      <c r="Q76" s="49"/>
      <c r="R76" s="49"/>
      <c r="S76" s="49"/>
      <c r="T76" s="49"/>
      <c r="U76" s="49"/>
      <c r="V76" s="48">
        <f t="shared" ref="V76:V77" si="12">N76+O76+P76+Q76+R76+U76+S76+T76</f>
        <v>226197.90499999997</v>
      </c>
      <c r="W76" s="50">
        <f t="shared" si="10"/>
        <v>1.7166666666666666</v>
      </c>
    </row>
    <row r="77" spans="1:27" s="51" customFormat="1" ht="36.75" customHeight="1" x14ac:dyDescent="0.35">
      <c r="A77" s="42">
        <v>67</v>
      </c>
      <c r="B77" s="43" t="s">
        <v>45</v>
      </c>
      <c r="C77" s="43"/>
      <c r="D77" s="43"/>
      <c r="E77" s="44" t="s">
        <v>107</v>
      </c>
      <c r="F77" s="43" t="s">
        <v>47</v>
      </c>
      <c r="G77" s="45" t="s">
        <v>48</v>
      </c>
      <c r="H77" s="43">
        <v>8</v>
      </c>
      <c r="I77" s="46">
        <v>17697</v>
      </c>
      <c r="J77" s="47">
        <f t="shared" si="4"/>
        <v>1966.3333333333333</v>
      </c>
      <c r="K77" s="48">
        <f t="shared" si="11"/>
        <v>141576</v>
      </c>
      <c r="L77" s="43">
        <v>343</v>
      </c>
      <c r="M77" s="46">
        <f t="shared" si="7"/>
        <v>34.299999999999997</v>
      </c>
      <c r="N77" s="49">
        <f>J77*M77</f>
        <v>67445.233333333323</v>
      </c>
      <c r="O77" s="49"/>
      <c r="P77" s="49"/>
      <c r="Q77" s="49"/>
      <c r="R77" s="49"/>
      <c r="S77" s="49"/>
      <c r="T77" s="49"/>
      <c r="U77" s="49"/>
      <c r="V77" s="48">
        <f t="shared" si="12"/>
        <v>67445.233333333323</v>
      </c>
      <c r="W77" s="50">
        <f t="shared" si="10"/>
        <v>0.47638888888888886</v>
      </c>
    </row>
    <row r="78" spans="1:27" s="56" customFormat="1" ht="32.25" customHeight="1" x14ac:dyDescent="0.35">
      <c r="A78" s="54"/>
      <c r="B78" s="43"/>
      <c r="C78" s="43" t="s">
        <v>20</v>
      </c>
      <c r="D78" s="43" t="s">
        <v>108</v>
      </c>
      <c r="E78" s="44"/>
      <c r="F78" s="43"/>
      <c r="G78" s="43"/>
      <c r="H78" s="43"/>
      <c r="I78" s="46"/>
      <c r="J78" s="55">
        <f t="shared" ref="J78:W78" si="13">SUM(J11:J77)</f>
        <v>126309.87958333331</v>
      </c>
      <c r="K78" s="55">
        <f t="shared" si="13"/>
        <v>9094311.3299999963</v>
      </c>
      <c r="L78" s="55">
        <f t="shared" si="13"/>
        <v>51325</v>
      </c>
      <c r="M78" s="55">
        <f t="shared" si="13"/>
        <v>5132.5000000000018</v>
      </c>
      <c r="N78" s="55">
        <f t="shared" si="13"/>
        <v>9676590.3135833312</v>
      </c>
      <c r="O78" s="55">
        <f t="shared" si="13"/>
        <v>265470</v>
      </c>
      <c r="P78" s="55">
        <f t="shared" si="13"/>
        <v>132750</v>
      </c>
      <c r="Q78" s="55">
        <f t="shared" si="13"/>
        <v>113448</v>
      </c>
      <c r="R78" s="55">
        <f t="shared" si="13"/>
        <v>99178</v>
      </c>
      <c r="S78" s="55">
        <f t="shared" si="13"/>
        <v>1080387.8398750001</v>
      </c>
      <c r="T78" s="55">
        <f t="shared" si="13"/>
        <v>70788</v>
      </c>
      <c r="U78" s="55">
        <f t="shared" si="13"/>
        <v>21513</v>
      </c>
      <c r="V78" s="55">
        <f>SUM(V11:V77)</f>
        <v>11460125.153458335</v>
      </c>
      <c r="W78" s="55">
        <f t="shared" si="13"/>
        <v>71.284722222222257</v>
      </c>
    </row>
    <row r="79" spans="1:27" s="63" customFormat="1" ht="15" x14ac:dyDescent="0.2">
      <c r="A79" s="57"/>
      <c r="B79" s="59"/>
      <c r="C79" s="60"/>
      <c r="D79" s="60"/>
      <c r="E79" s="60"/>
      <c r="F79" s="60"/>
      <c r="G79" s="60"/>
      <c r="H79" s="60"/>
      <c r="I79" s="60"/>
      <c r="J79" s="60"/>
      <c r="K79" s="60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61"/>
      <c r="W79" s="61"/>
      <c r="X79" s="62"/>
      <c r="Y79" s="62"/>
      <c r="Z79" s="62"/>
      <c r="AA79" s="62"/>
    </row>
    <row r="80" spans="1:27" s="63" customFormat="1" ht="15" x14ac:dyDescent="0.2">
      <c r="A80" s="57"/>
      <c r="B80" s="57"/>
      <c r="L80" s="60"/>
      <c r="M80" s="57"/>
      <c r="N80" s="57"/>
      <c r="O80" s="64"/>
      <c r="P80" s="64"/>
      <c r="Q80" s="64"/>
      <c r="R80" s="64"/>
      <c r="S80" s="64"/>
      <c r="T80" s="64"/>
      <c r="U80" s="64"/>
      <c r="V80" s="65"/>
      <c r="W80" s="65"/>
      <c r="X80" s="65"/>
      <c r="Y80" s="65"/>
      <c r="Z80" s="65"/>
      <c r="AA80" s="65"/>
    </row>
    <row r="81" spans="1:27" s="63" customFormat="1" ht="15" x14ac:dyDescent="0.2">
      <c r="A81" s="57"/>
      <c r="B81" s="57"/>
      <c r="E81" s="57"/>
      <c r="F81" s="57"/>
      <c r="G81" s="57"/>
      <c r="H81" s="57"/>
      <c r="I81" s="57"/>
      <c r="J81" s="57"/>
      <c r="K81" s="57"/>
      <c r="L81" s="64"/>
      <c r="M81" s="57"/>
      <c r="N81" s="57"/>
      <c r="O81" s="64"/>
      <c r="P81" s="64"/>
      <c r="Q81" s="64"/>
      <c r="R81" s="64"/>
      <c r="S81" s="64"/>
      <c r="T81" s="64"/>
      <c r="U81" s="64"/>
      <c r="V81" s="65"/>
      <c r="W81" s="65"/>
      <c r="X81" s="65"/>
      <c r="Y81" s="65"/>
      <c r="Z81" s="65"/>
      <c r="AA81" s="65"/>
    </row>
    <row r="82" spans="1:27" s="63" customFormat="1" ht="15" x14ac:dyDescent="0.2">
      <c r="A82" s="57"/>
      <c r="B82" s="57"/>
      <c r="E82" s="103"/>
      <c r="F82" s="103"/>
      <c r="G82" s="103"/>
      <c r="H82" s="103"/>
      <c r="I82" s="103"/>
      <c r="J82" s="103"/>
      <c r="K82" s="103"/>
      <c r="L82" s="64"/>
      <c r="M82" s="57"/>
      <c r="N82" s="57"/>
      <c r="O82" s="64"/>
      <c r="P82" s="64"/>
      <c r="Q82" s="64"/>
      <c r="R82" s="64"/>
      <c r="S82" s="64"/>
      <c r="T82" s="64"/>
      <c r="U82" s="64"/>
      <c r="V82" s="65"/>
      <c r="W82" s="65"/>
      <c r="X82" s="65"/>
      <c r="Y82" s="65"/>
      <c r="Z82" s="65"/>
      <c r="AA82" s="65"/>
    </row>
    <row r="83" spans="1:27" s="63" customFormat="1" ht="15" x14ac:dyDescent="0.2">
      <c r="A83" s="57"/>
      <c r="B83" s="57"/>
      <c r="C83" s="58"/>
      <c r="D83" s="58"/>
      <c r="E83" s="67"/>
      <c r="F83" s="67"/>
      <c r="G83" s="67"/>
      <c r="H83" s="67"/>
      <c r="I83" s="67"/>
      <c r="J83" s="67"/>
      <c r="K83" s="67"/>
      <c r="L83" s="64"/>
      <c r="M83" s="57"/>
      <c r="N83" s="57"/>
      <c r="O83" s="64"/>
      <c r="P83" s="64"/>
      <c r="Q83" s="64"/>
      <c r="R83" s="64"/>
      <c r="S83" s="64"/>
      <c r="T83" s="64"/>
      <c r="U83" s="64"/>
      <c r="V83" s="65"/>
      <c r="W83" s="65"/>
      <c r="X83" s="65"/>
      <c r="Y83" s="65"/>
      <c r="Z83" s="65"/>
      <c r="AA83" s="65"/>
    </row>
    <row r="84" spans="1:27" s="63" customFormat="1" ht="15" x14ac:dyDescent="0.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64"/>
      <c r="M84" s="57"/>
      <c r="N84" s="57"/>
      <c r="O84" s="64"/>
      <c r="P84" s="64"/>
      <c r="Q84" s="64"/>
      <c r="R84" s="64"/>
      <c r="S84" s="64"/>
      <c r="T84" s="64"/>
      <c r="U84" s="64"/>
      <c r="V84" s="65"/>
      <c r="W84" s="65"/>
      <c r="X84" s="65"/>
      <c r="Y84" s="65"/>
      <c r="Z84" s="65"/>
      <c r="AA84" s="65"/>
    </row>
    <row r="85" spans="1:27" s="63" customFormat="1" ht="20.25" x14ac:dyDescent="0.3">
      <c r="A85" s="57"/>
      <c r="B85" s="57"/>
      <c r="C85" s="66"/>
      <c r="D85" s="66" t="s">
        <v>109</v>
      </c>
      <c r="E85" s="66"/>
      <c r="F85" s="66"/>
      <c r="G85" s="66"/>
      <c r="H85" s="66"/>
      <c r="I85" s="66"/>
      <c r="J85" s="66"/>
      <c r="K85" s="66"/>
      <c r="L85" s="64"/>
      <c r="M85" s="57"/>
      <c r="N85" s="57"/>
      <c r="O85" s="64"/>
      <c r="P85" s="64"/>
      <c r="Q85" s="64"/>
      <c r="R85" s="64"/>
      <c r="S85" s="64"/>
      <c r="T85" s="64"/>
      <c r="U85" s="64"/>
      <c r="V85" s="65"/>
      <c r="W85" s="65"/>
      <c r="X85" s="65"/>
      <c r="Y85" s="65"/>
      <c r="Z85" s="65"/>
      <c r="AA85" s="65"/>
    </row>
    <row r="86" spans="1:27" s="63" customFormat="1" ht="15" x14ac:dyDescent="0.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64"/>
      <c r="M86" s="57"/>
      <c r="N86" s="57"/>
      <c r="O86" s="64"/>
      <c r="P86" s="64"/>
      <c r="Q86" s="64"/>
      <c r="R86" s="64"/>
      <c r="S86" s="64"/>
      <c r="T86" s="64"/>
      <c r="U86" s="64"/>
      <c r="V86" s="65"/>
      <c r="W86" s="65"/>
      <c r="X86" s="65"/>
      <c r="Y86" s="65"/>
      <c r="Z86" s="65"/>
      <c r="AA86" s="65"/>
    </row>
    <row r="87" spans="1:27" s="63" customFormat="1" ht="15" x14ac:dyDescent="0.2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64"/>
      <c r="M87" s="57"/>
      <c r="N87" s="57"/>
      <c r="O87" s="64"/>
      <c r="P87" s="64"/>
      <c r="Q87" s="64"/>
      <c r="R87" s="64"/>
      <c r="S87" s="64"/>
      <c r="T87" s="64"/>
      <c r="U87" s="64"/>
      <c r="V87" s="65"/>
      <c r="W87" s="65"/>
      <c r="X87" s="65"/>
      <c r="Y87" s="65"/>
      <c r="Z87" s="65"/>
      <c r="AA87" s="65"/>
    </row>
    <row r="88" spans="1:27" s="63" customFormat="1" ht="15" x14ac:dyDescent="0.2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64"/>
      <c r="M88" s="57"/>
      <c r="N88" s="57"/>
      <c r="O88" s="64"/>
      <c r="P88" s="64"/>
      <c r="Q88" s="64"/>
      <c r="R88" s="64"/>
      <c r="S88" s="64"/>
      <c r="T88" s="64"/>
      <c r="U88" s="64"/>
      <c r="V88" s="65"/>
      <c r="W88" s="65"/>
      <c r="X88" s="65"/>
      <c r="Y88" s="65"/>
      <c r="Z88" s="65"/>
      <c r="AA88" s="65"/>
    </row>
    <row r="89" spans="1:27" s="63" customFormat="1" ht="15" x14ac:dyDescent="0.2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64"/>
      <c r="M89" s="57"/>
      <c r="N89" s="57"/>
      <c r="O89" s="64"/>
      <c r="P89" s="64"/>
      <c r="Q89" s="64"/>
      <c r="R89" s="64"/>
      <c r="S89" s="64"/>
      <c r="T89" s="64"/>
      <c r="U89" s="64"/>
      <c r="V89" s="65"/>
      <c r="W89" s="65"/>
      <c r="X89" s="65"/>
      <c r="Y89" s="65"/>
      <c r="Z89" s="65"/>
      <c r="AA89" s="65"/>
    </row>
    <row r="90" spans="1:27" s="63" customFormat="1" ht="15" x14ac:dyDescent="0.2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64"/>
      <c r="M90" s="57"/>
      <c r="N90" s="57"/>
      <c r="O90" s="64"/>
      <c r="P90" s="64"/>
      <c r="Q90" s="64"/>
      <c r="R90" s="64"/>
      <c r="S90" s="64"/>
      <c r="T90" s="64"/>
      <c r="U90" s="64"/>
      <c r="V90" s="65"/>
      <c r="W90" s="65"/>
      <c r="X90" s="65"/>
      <c r="Y90" s="65"/>
      <c r="Z90" s="65"/>
      <c r="AA90" s="65"/>
    </row>
    <row r="91" spans="1:27" s="63" customFormat="1" ht="15" x14ac:dyDescent="0.2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64"/>
      <c r="M91" s="57"/>
      <c r="N91" s="57"/>
      <c r="O91" s="64"/>
      <c r="P91" s="64"/>
      <c r="Q91" s="64"/>
      <c r="R91" s="64"/>
      <c r="S91" s="64"/>
      <c r="T91" s="64"/>
      <c r="U91" s="64"/>
      <c r="V91" s="65"/>
      <c r="W91" s="65"/>
      <c r="X91" s="65"/>
      <c r="Y91" s="65"/>
      <c r="Z91" s="65"/>
      <c r="AA91" s="65"/>
    </row>
    <row r="92" spans="1:27" s="63" customFormat="1" ht="15" x14ac:dyDescent="0.2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64"/>
      <c r="M92" s="57"/>
      <c r="N92" s="57"/>
      <c r="O92" s="64"/>
      <c r="P92" s="64"/>
      <c r="Q92" s="64"/>
      <c r="R92" s="64"/>
      <c r="S92" s="64"/>
      <c r="T92" s="64"/>
      <c r="U92" s="64"/>
      <c r="V92" s="65"/>
      <c r="W92" s="65"/>
      <c r="X92" s="65"/>
      <c r="Y92" s="65"/>
      <c r="Z92" s="65"/>
      <c r="AA92" s="65"/>
    </row>
    <row r="93" spans="1:27" s="63" customFormat="1" ht="15" x14ac:dyDescent="0.2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64"/>
      <c r="M93" s="57"/>
      <c r="N93" s="57"/>
      <c r="O93" s="64"/>
      <c r="P93" s="64"/>
      <c r="Q93" s="64"/>
      <c r="R93" s="64"/>
      <c r="S93" s="64"/>
      <c r="T93" s="64"/>
      <c r="U93" s="64"/>
      <c r="V93" s="65"/>
      <c r="W93" s="65"/>
      <c r="X93" s="65"/>
      <c r="Y93" s="65"/>
      <c r="Z93" s="65"/>
      <c r="AA93" s="65"/>
    </row>
    <row r="94" spans="1:27" s="63" customFormat="1" ht="15" x14ac:dyDescent="0.2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64"/>
      <c r="M94" s="57"/>
      <c r="N94" s="57"/>
      <c r="O94" s="64"/>
      <c r="P94" s="64"/>
      <c r="Q94" s="64"/>
      <c r="R94" s="64"/>
      <c r="S94" s="64"/>
      <c r="T94" s="64"/>
      <c r="U94" s="64"/>
      <c r="V94" s="65"/>
      <c r="W94" s="65"/>
      <c r="X94" s="65"/>
      <c r="Y94" s="65"/>
      <c r="Z94" s="65"/>
      <c r="AA94" s="65"/>
    </row>
    <row r="95" spans="1:27" s="63" customFormat="1" ht="15" x14ac:dyDescent="0.2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64"/>
      <c r="M95" s="57"/>
      <c r="N95" s="57"/>
      <c r="O95" s="64"/>
      <c r="P95" s="64"/>
      <c r="Q95" s="64"/>
      <c r="R95" s="64"/>
      <c r="S95" s="64"/>
      <c r="T95" s="64"/>
      <c r="U95" s="64"/>
      <c r="V95" s="65"/>
      <c r="W95" s="65"/>
      <c r="X95" s="65"/>
      <c r="Y95" s="65"/>
      <c r="Z95" s="65"/>
      <c r="AA95" s="65"/>
    </row>
    <row r="96" spans="1:27" s="63" customFormat="1" ht="15" x14ac:dyDescent="0.2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64"/>
      <c r="M96" s="57"/>
      <c r="N96" s="57"/>
      <c r="O96" s="64"/>
      <c r="P96" s="64"/>
      <c r="Q96" s="64"/>
      <c r="R96" s="64"/>
      <c r="S96" s="64"/>
      <c r="T96" s="64"/>
      <c r="U96" s="64"/>
      <c r="V96" s="65"/>
      <c r="W96" s="65"/>
      <c r="X96" s="65"/>
      <c r="Y96" s="65"/>
      <c r="Z96" s="65"/>
      <c r="AA96" s="65"/>
    </row>
    <row r="97" spans="1:27" s="63" customFormat="1" ht="15" x14ac:dyDescent="0.2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64"/>
      <c r="M97" s="57"/>
      <c r="N97" s="57"/>
      <c r="O97" s="64"/>
      <c r="P97" s="64"/>
      <c r="Q97" s="64"/>
      <c r="R97" s="64"/>
      <c r="S97" s="64"/>
      <c r="T97" s="64"/>
      <c r="U97" s="64"/>
      <c r="V97" s="65"/>
      <c r="W97" s="65"/>
      <c r="X97" s="65"/>
      <c r="Y97" s="65"/>
      <c r="Z97" s="65"/>
      <c r="AA97" s="65"/>
    </row>
    <row r="98" spans="1:27" s="63" customFormat="1" ht="15" x14ac:dyDescent="0.2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64"/>
      <c r="M98" s="57"/>
      <c r="N98" s="57"/>
      <c r="O98" s="64"/>
      <c r="P98" s="64"/>
      <c r="Q98" s="64"/>
      <c r="R98" s="64"/>
      <c r="S98" s="64"/>
      <c r="T98" s="64"/>
      <c r="U98" s="64"/>
      <c r="V98" s="65"/>
      <c r="W98" s="65"/>
      <c r="X98" s="65"/>
      <c r="Y98" s="65"/>
      <c r="Z98" s="65"/>
      <c r="AA98" s="65"/>
    </row>
    <row r="99" spans="1:27" s="63" customFormat="1" ht="15" x14ac:dyDescent="0.2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64"/>
      <c r="M99" s="57"/>
      <c r="N99" s="57"/>
      <c r="O99" s="64"/>
      <c r="P99" s="64"/>
      <c r="Q99" s="64"/>
      <c r="R99" s="64"/>
      <c r="S99" s="64"/>
      <c r="T99" s="64"/>
      <c r="U99" s="64"/>
      <c r="V99" s="65"/>
      <c r="W99" s="65"/>
      <c r="X99" s="65"/>
      <c r="Y99" s="65"/>
      <c r="Z99" s="65"/>
      <c r="AA99" s="65"/>
    </row>
    <row r="100" spans="1:27" s="63" customFormat="1" ht="15" x14ac:dyDescent="0.2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64"/>
      <c r="M100" s="57"/>
      <c r="N100" s="57"/>
      <c r="O100" s="64"/>
      <c r="P100" s="64"/>
      <c r="Q100" s="64"/>
      <c r="R100" s="64"/>
      <c r="S100" s="64"/>
      <c r="T100" s="64"/>
      <c r="U100" s="64"/>
      <c r="V100" s="65"/>
      <c r="W100" s="65"/>
      <c r="X100" s="65"/>
      <c r="Y100" s="65"/>
      <c r="Z100" s="65"/>
      <c r="AA100" s="65"/>
    </row>
    <row r="101" spans="1:27" s="63" customFormat="1" ht="15" x14ac:dyDescent="0.2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64"/>
      <c r="M101" s="57"/>
      <c r="N101" s="57"/>
      <c r="O101" s="64"/>
      <c r="P101" s="64"/>
      <c r="Q101" s="64"/>
      <c r="R101" s="64"/>
      <c r="S101" s="64"/>
      <c r="T101" s="64"/>
      <c r="U101" s="64"/>
      <c r="V101" s="65"/>
      <c r="W101" s="65"/>
      <c r="X101" s="65"/>
      <c r="Y101" s="65"/>
      <c r="Z101" s="65"/>
      <c r="AA101" s="65"/>
    </row>
    <row r="102" spans="1:27" s="63" customFormat="1" ht="15" x14ac:dyDescent="0.2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64"/>
      <c r="M102" s="57"/>
      <c r="N102" s="57"/>
      <c r="O102" s="64"/>
      <c r="P102" s="64"/>
      <c r="Q102" s="64"/>
      <c r="R102" s="64"/>
      <c r="S102" s="64"/>
      <c r="T102" s="64"/>
      <c r="U102" s="64"/>
      <c r="V102" s="65"/>
      <c r="W102" s="65"/>
      <c r="X102" s="65"/>
      <c r="Y102" s="65"/>
      <c r="Z102" s="65"/>
      <c r="AA102" s="65"/>
    </row>
    <row r="103" spans="1:27" ht="12.75" customHeight="1" x14ac:dyDescent="0.2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64"/>
      <c r="M103" s="57"/>
      <c r="N103" s="57"/>
      <c r="O103" s="64"/>
      <c r="P103" s="64"/>
      <c r="Q103" s="64"/>
      <c r="R103" s="64"/>
      <c r="S103" s="64"/>
      <c r="T103" s="64"/>
      <c r="U103" s="64"/>
      <c r="V103" s="65"/>
      <c r="W103" s="65"/>
      <c r="X103" s="65"/>
      <c r="Y103" s="65"/>
      <c r="Z103" s="65"/>
      <c r="AA103" s="65"/>
    </row>
    <row r="104" spans="1:27" ht="12.75" customHeight="1" x14ac:dyDescent="0.2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64"/>
      <c r="M104" s="57"/>
      <c r="N104" s="57"/>
      <c r="O104" s="64"/>
      <c r="P104" s="64"/>
      <c r="Q104" s="64"/>
      <c r="R104" s="64"/>
      <c r="S104" s="64"/>
      <c r="T104" s="64"/>
      <c r="U104" s="64"/>
      <c r="V104" s="65"/>
      <c r="W104" s="65"/>
      <c r="X104" s="65"/>
      <c r="Y104" s="65"/>
      <c r="Z104" s="65"/>
      <c r="AA104" s="65"/>
    </row>
    <row r="105" spans="1:27" ht="12.75" customHeight="1" x14ac:dyDescent="0.2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64"/>
      <c r="M105" s="57"/>
      <c r="N105" s="57"/>
      <c r="O105" s="64"/>
      <c r="P105" s="64"/>
      <c r="Q105" s="64"/>
      <c r="R105" s="64"/>
      <c r="S105" s="64"/>
      <c r="T105" s="64"/>
      <c r="U105" s="64"/>
      <c r="V105" s="65"/>
      <c r="W105" s="65"/>
      <c r="X105" s="65"/>
      <c r="Y105" s="65"/>
      <c r="Z105" s="65"/>
      <c r="AA105" s="65"/>
    </row>
    <row r="106" spans="1:27" ht="15" customHeight="1" x14ac:dyDescent="0.2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64"/>
      <c r="M106" s="57"/>
      <c r="N106" s="57"/>
      <c r="O106" s="64"/>
      <c r="P106" s="64"/>
      <c r="Q106" s="64"/>
      <c r="R106" s="64"/>
      <c r="S106" s="64"/>
      <c r="T106" s="64"/>
      <c r="U106" s="64"/>
      <c r="V106" s="65"/>
      <c r="W106" s="65"/>
      <c r="X106" s="65"/>
      <c r="Y106" s="65"/>
      <c r="Z106" s="65"/>
      <c r="AA106" s="65"/>
    </row>
    <row r="107" spans="1:27" ht="12.75" customHeight="1" x14ac:dyDescent="0.2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64"/>
      <c r="M107" s="57"/>
      <c r="N107" s="57"/>
      <c r="O107" s="64"/>
      <c r="P107" s="64"/>
      <c r="Q107" s="64"/>
      <c r="R107" s="64"/>
      <c r="S107" s="64"/>
      <c r="T107" s="64"/>
      <c r="U107" s="64"/>
      <c r="V107" s="65"/>
      <c r="W107" s="65"/>
      <c r="X107" s="65"/>
      <c r="Y107" s="65"/>
      <c r="Z107" s="65"/>
      <c r="AA107" s="65"/>
    </row>
    <row r="108" spans="1:27" ht="12.75" customHeight="1" x14ac:dyDescent="0.2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64"/>
      <c r="M108" s="57"/>
      <c r="N108" s="57"/>
      <c r="O108" s="64"/>
      <c r="P108" s="64"/>
      <c r="Q108" s="64"/>
      <c r="R108" s="64"/>
      <c r="S108" s="64"/>
      <c r="T108" s="64"/>
      <c r="U108" s="64"/>
      <c r="V108" s="65"/>
      <c r="W108" s="65"/>
      <c r="X108" s="65"/>
      <c r="Y108" s="65"/>
      <c r="Z108" s="65"/>
      <c r="AA108" s="65"/>
    </row>
    <row r="109" spans="1:27" ht="15" customHeight="1" x14ac:dyDescent="0.2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64"/>
      <c r="M109" s="57"/>
      <c r="N109" s="57"/>
      <c r="O109" s="64"/>
      <c r="P109" s="64"/>
      <c r="Q109" s="64"/>
      <c r="R109" s="64"/>
      <c r="S109" s="64"/>
      <c r="T109" s="64"/>
      <c r="U109" s="64"/>
      <c r="V109" s="65"/>
      <c r="W109" s="65"/>
      <c r="X109" s="65"/>
      <c r="Y109" s="65"/>
      <c r="Z109" s="65"/>
      <c r="AA109" s="65"/>
    </row>
    <row r="110" spans="1:27" ht="15" customHeight="1" x14ac:dyDescent="0.2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64"/>
      <c r="M110" s="57"/>
      <c r="N110" s="57"/>
      <c r="O110" s="64"/>
      <c r="P110" s="64"/>
      <c r="Q110" s="64"/>
      <c r="R110" s="64"/>
      <c r="S110" s="64"/>
      <c r="T110" s="64"/>
      <c r="U110" s="64"/>
      <c r="V110" s="65"/>
      <c r="W110" s="65"/>
      <c r="X110" s="65"/>
      <c r="Y110" s="65"/>
      <c r="Z110" s="65"/>
      <c r="AA110" s="65"/>
    </row>
    <row r="111" spans="1:27" ht="12.75" customHeight="1" x14ac:dyDescent="0.2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64"/>
      <c r="M111" s="57"/>
      <c r="N111" s="57"/>
      <c r="O111" s="64"/>
      <c r="P111" s="64"/>
      <c r="Q111" s="64"/>
      <c r="R111" s="64"/>
      <c r="S111" s="64"/>
      <c r="T111" s="64"/>
      <c r="U111" s="64"/>
      <c r="V111" s="65"/>
      <c r="W111" s="65"/>
      <c r="X111" s="65"/>
      <c r="Y111" s="65"/>
      <c r="Z111" s="65"/>
      <c r="AA111" s="65"/>
    </row>
    <row r="112" spans="1:27" ht="15" customHeight="1" x14ac:dyDescent="0.2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64"/>
      <c r="M112" s="57"/>
      <c r="N112" s="57"/>
      <c r="O112" s="64"/>
      <c r="P112" s="64"/>
      <c r="Q112" s="64"/>
      <c r="R112" s="64"/>
      <c r="S112" s="64"/>
      <c r="T112" s="64"/>
      <c r="U112" s="64"/>
      <c r="V112" s="65"/>
      <c r="W112" s="65"/>
      <c r="X112" s="65"/>
      <c r="Y112" s="65"/>
      <c r="Z112" s="65"/>
      <c r="AA112" s="65"/>
    </row>
    <row r="113" spans="1:27" ht="15" customHeight="1" x14ac:dyDescent="0.2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64"/>
      <c r="M113" s="57"/>
      <c r="N113" s="57"/>
      <c r="O113" s="64"/>
      <c r="P113" s="64"/>
      <c r="Q113" s="64"/>
      <c r="R113" s="64"/>
      <c r="S113" s="64"/>
      <c r="T113" s="64"/>
      <c r="U113" s="64"/>
      <c r="V113" s="65"/>
      <c r="W113" s="65"/>
      <c r="X113" s="65"/>
      <c r="Y113" s="65"/>
      <c r="Z113" s="65"/>
      <c r="AA113" s="65"/>
    </row>
    <row r="114" spans="1:27" ht="12.75" customHeight="1" x14ac:dyDescent="0.2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64"/>
      <c r="M114" s="57"/>
      <c r="N114" s="57"/>
      <c r="O114" s="64"/>
      <c r="P114" s="64"/>
      <c r="Q114" s="64"/>
      <c r="R114" s="64"/>
      <c r="S114" s="64"/>
      <c r="T114" s="64"/>
      <c r="U114" s="64"/>
      <c r="V114" s="65"/>
      <c r="W114" s="65"/>
      <c r="X114" s="65"/>
      <c r="Y114" s="65"/>
      <c r="Z114" s="65"/>
      <c r="AA114" s="65"/>
    </row>
    <row r="115" spans="1:27" ht="12.75" customHeight="1" x14ac:dyDescent="0.2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64"/>
      <c r="M115" s="57"/>
      <c r="N115" s="57"/>
      <c r="O115" s="64"/>
      <c r="P115" s="64"/>
      <c r="Q115" s="64"/>
      <c r="R115" s="64"/>
      <c r="S115" s="64"/>
      <c r="T115" s="64"/>
      <c r="U115" s="64"/>
      <c r="V115" s="65"/>
      <c r="W115" s="65"/>
      <c r="X115" s="65"/>
      <c r="Y115" s="65"/>
      <c r="Z115" s="65"/>
      <c r="AA115" s="65"/>
    </row>
    <row r="116" spans="1:27" ht="12.75" customHeight="1" x14ac:dyDescent="0.2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64"/>
      <c r="M116" s="57"/>
      <c r="N116" s="57"/>
      <c r="O116" s="64"/>
      <c r="P116" s="64"/>
      <c r="Q116" s="64"/>
      <c r="R116" s="64"/>
      <c r="S116" s="64"/>
      <c r="T116" s="64"/>
      <c r="U116" s="64"/>
      <c r="V116" s="65"/>
      <c r="W116" s="65"/>
      <c r="X116" s="65"/>
      <c r="Y116" s="65"/>
      <c r="Z116" s="65"/>
      <c r="AA116" s="65"/>
    </row>
    <row r="117" spans="1:27" ht="12.75" customHeight="1" x14ac:dyDescent="0.2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64"/>
      <c r="M117" s="57"/>
      <c r="N117" s="57"/>
      <c r="O117" s="64"/>
      <c r="P117" s="64"/>
      <c r="Q117" s="64"/>
      <c r="R117" s="64"/>
      <c r="S117" s="64"/>
      <c r="T117" s="64"/>
      <c r="U117" s="64"/>
      <c r="V117" s="65"/>
      <c r="W117" s="65"/>
      <c r="X117" s="65"/>
      <c r="Y117" s="65"/>
      <c r="Z117" s="65"/>
      <c r="AA117" s="65"/>
    </row>
    <row r="118" spans="1:27" ht="12.75" customHeight="1" x14ac:dyDescent="0.2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64"/>
      <c r="M118" s="57"/>
      <c r="N118" s="57"/>
      <c r="O118" s="64"/>
      <c r="P118" s="64"/>
      <c r="Q118" s="64"/>
      <c r="R118" s="64"/>
      <c r="S118" s="64"/>
      <c r="T118" s="64"/>
      <c r="U118" s="64"/>
      <c r="V118" s="65"/>
      <c r="W118" s="65"/>
      <c r="X118" s="65"/>
      <c r="Y118" s="65"/>
      <c r="Z118" s="65"/>
      <c r="AA118" s="65"/>
    </row>
    <row r="119" spans="1:27" ht="12.75" customHeight="1" x14ac:dyDescent="0.2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64"/>
      <c r="M119" s="57"/>
      <c r="N119" s="57"/>
      <c r="O119" s="64"/>
      <c r="P119" s="64"/>
      <c r="Q119" s="64"/>
      <c r="R119" s="64"/>
      <c r="S119" s="64"/>
      <c r="T119" s="64"/>
      <c r="U119" s="64"/>
      <c r="V119" s="65"/>
      <c r="W119" s="65"/>
      <c r="X119" s="65"/>
      <c r="Y119" s="65"/>
      <c r="Z119" s="65"/>
      <c r="AA119" s="65"/>
    </row>
    <row r="120" spans="1:27" ht="12.75" customHeight="1" x14ac:dyDescent="0.2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64"/>
      <c r="M120" s="57"/>
      <c r="N120" s="57"/>
      <c r="O120" s="64"/>
      <c r="P120" s="64"/>
      <c r="Q120" s="64"/>
      <c r="R120" s="64"/>
      <c r="S120" s="64"/>
      <c r="T120" s="64"/>
      <c r="U120" s="64"/>
      <c r="V120" s="65"/>
      <c r="W120" s="65"/>
      <c r="X120" s="65"/>
      <c r="Y120" s="65"/>
      <c r="Z120" s="65"/>
      <c r="AA120" s="65"/>
    </row>
    <row r="121" spans="1:27" ht="12.75" customHeight="1" x14ac:dyDescent="0.2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64"/>
      <c r="M121" s="57"/>
      <c r="N121" s="57"/>
      <c r="O121" s="64"/>
      <c r="P121" s="64"/>
      <c r="Q121" s="64"/>
      <c r="R121" s="64"/>
      <c r="S121" s="64"/>
      <c r="T121" s="64"/>
      <c r="U121" s="64"/>
      <c r="V121" s="65"/>
      <c r="W121" s="65"/>
      <c r="X121" s="65"/>
      <c r="Y121" s="65"/>
      <c r="Z121" s="65"/>
      <c r="AA121" s="65"/>
    </row>
    <row r="122" spans="1:27" ht="12.75" customHeight="1" x14ac:dyDescent="0.2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64"/>
      <c r="M122" s="57"/>
      <c r="N122" s="57"/>
      <c r="O122" s="64"/>
      <c r="P122" s="64"/>
      <c r="Q122" s="64"/>
      <c r="R122" s="64"/>
      <c r="S122" s="64"/>
      <c r="T122" s="64"/>
      <c r="U122" s="64"/>
      <c r="V122" s="65"/>
      <c r="W122" s="65"/>
      <c r="X122" s="65"/>
      <c r="Y122" s="65"/>
      <c r="Z122" s="65"/>
      <c r="AA122" s="65"/>
    </row>
    <row r="123" spans="1:27" ht="12.75" customHeight="1" x14ac:dyDescent="0.2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64"/>
      <c r="M123" s="57"/>
      <c r="N123" s="57"/>
      <c r="O123" s="64"/>
      <c r="P123" s="64"/>
      <c r="Q123" s="64"/>
      <c r="R123" s="64"/>
      <c r="S123" s="64"/>
      <c r="T123" s="64"/>
      <c r="U123" s="64"/>
      <c r="V123" s="65"/>
      <c r="W123" s="65"/>
      <c r="X123" s="65"/>
      <c r="Y123" s="65"/>
      <c r="Z123" s="65"/>
      <c r="AA123" s="65"/>
    </row>
    <row r="124" spans="1:27" ht="12.75" customHeight="1" x14ac:dyDescent="0.2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64"/>
      <c r="M124" s="57"/>
      <c r="N124" s="57"/>
      <c r="O124" s="64"/>
      <c r="P124" s="64"/>
      <c r="Q124" s="64"/>
      <c r="R124" s="64"/>
      <c r="S124" s="64"/>
      <c r="T124" s="64"/>
      <c r="U124" s="64"/>
      <c r="V124" s="65"/>
      <c r="W124" s="65"/>
      <c r="X124" s="65"/>
      <c r="Y124" s="65"/>
      <c r="Z124" s="65"/>
      <c r="AA124" s="65"/>
    </row>
    <row r="125" spans="1:27" ht="12.75" customHeight="1" x14ac:dyDescent="0.2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64"/>
      <c r="M125" s="57"/>
      <c r="N125" s="57"/>
      <c r="O125" s="64"/>
      <c r="P125" s="64"/>
      <c r="Q125" s="64"/>
      <c r="R125" s="64"/>
      <c r="S125" s="64"/>
      <c r="T125" s="64"/>
      <c r="U125" s="64"/>
      <c r="V125" s="65"/>
      <c r="W125" s="65"/>
      <c r="X125" s="65"/>
      <c r="Y125" s="65"/>
      <c r="Z125" s="65"/>
      <c r="AA125" s="65"/>
    </row>
    <row r="126" spans="1:27" ht="12.75" customHeight="1" x14ac:dyDescent="0.2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64"/>
      <c r="M126" s="57"/>
      <c r="N126" s="57"/>
      <c r="O126" s="64"/>
      <c r="P126" s="64"/>
      <c r="Q126" s="64"/>
      <c r="R126" s="64"/>
      <c r="S126" s="64"/>
      <c r="T126" s="64"/>
      <c r="U126" s="64"/>
      <c r="V126" s="65"/>
      <c r="W126" s="65"/>
      <c r="X126" s="65"/>
      <c r="Y126" s="65"/>
      <c r="Z126" s="65"/>
      <c r="AA126" s="65"/>
    </row>
    <row r="127" spans="1:27" ht="12.75" customHeight="1" x14ac:dyDescent="0.2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64"/>
      <c r="M127" s="57"/>
      <c r="N127" s="57"/>
      <c r="O127" s="64"/>
      <c r="P127" s="64"/>
      <c r="Q127" s="64"/>
      <c r="R127" s="64"/>
      <c r="S127" s="64"/>
      <c r="T127" s="64"/>
      <c r="U127" s="64"/>
      <c r="V127" s="65"/>
      <c r="W127" s="65"/>
      <c r="X127" s="65"/>
      <c r="Y127" s="65"/>
      <c r="Z127" s="65"/>
      <c r="AA127" s="65"/>
    </row>
    <row r="128" spans="1:27" ht="12.75" customHeight="1" x14ac:dyDescent="0.2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64"/>
      <c r="M128" s="57"/>
      <c r="N128" s="57"/>
      <c r="O128" s="64"/>
      <c r="P128" s="64"/>
      <c r="Q128" s="64"/>
      <c r="R128" s="64"/>
      <c r="S128" s="64"/>
      <c r="T128" s="64"/>
      <c r="U128" s="64"/>
      <c r="V128" s="65"/>
      <c r="W128" s="65"/>
      <c r="X128" s="65"/>
      <c r="Y128" s="65"/>
      <c r="Z128" s="65"/>
      <c r="AA128" s="65"/>
    </row>
    <row r="129" spans="1:27" ht="12.75" customHeight="1" x14ac:dyDescent="0.2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64"/>
      <c r="M129" s="57"/>
      <c r="N129" s="57"/>
      <c r="O129" s="64"/>
      <c r="P129" s="64"/>
      <c r="Q129" s="64"/>
      <c r="R129" s="64"/>
      <c r="S129" s="64"/>
      <c r="T129" s="64"/>
      <c r="U129" s="64"/>
      <c r="V129" s="65"/>
      <c r="W129" s="65"/>
      <c r="X129" s="65"/>
      <c r="Y129" s="65"/>
      <c r="Z129" s="65"/>
      <c r="AA129" s="65"/>
    </row>
    <row r="130" spans="1:27" ht="12.75" customHeight="1" x14ac:dyDescent="0.2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64"/>
      <c r="M130" s="57"/>
      <c r="N130" s="57"/>
      <c r="O130" s="64"/>
      <c r="P130" s="64"/>
      <c r="Q130" s="64"/>
      <c r="R130" s="64"/>
      <c r="S130" s="64"/>
      <c r="T130" s="64"/>
      <c r="U130" s="64"/>
      <c r="V130" s="65"/>
      <c r="W130" s="65"/>
      <c r="X130" s="65"/>
      <c r="Y130" s="65"/>
      <c r="Z130" s="65"/>
      <c r="AA130" s="65"/>
    </row>
    <row r="131" spans="1:27" ht="12.75" customHeight="1" x14ac:dyDescent="0.2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64"/>
      <c r="M131" s="57"/>
      <c r="N131" s="57"/>
      <c r="O131" s="64"/>
      <c r="P131" s="64"/>
      <c r="Q131" s="64"/>
      <c r="R131" s="64"/>
      <c r="S131" s="64"/>
      <c r="T131" s="64"/>
      <c r="U131" s="64"/>
      <c r="V131" s="65"/>
      <c r="W131" s="65"/>
      <c r="X131" s="65"/>
      <c r="Y131" s="65"/>
      <c r="Z131" s="65"/>
      <c r="AA131" s="65"/>
    </row>
    <row r="132" spans="1:27" ht="12.75" customHeight="1" x14ac:dyDescent="0.2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64"/>
      <c r="M132" s="57"/>
      <c r="N132" s="57"/>
      <c r="O132" s="64"/>
      <c r="P132" s="64"/>
      <c r="Q132" s="64"/>
      <c r="R132" s="64"/>
      <c r="S132" s="64"/>
      <c r="T132" s="64"/>
      <c r="U132" s="64"/>
      <c r="V132" s="65"/>
      <c r="W132" s="65"/>
      <c r="X132" s="65"/>
      <c r="Y132" s="65"/>
      <c r="Z132" s="65"/>
      <c r="AA132" s="65"/>
    </row>
    <row r="133" spans="1:27" ht="12.75" customHeight="1" x14ac:dyDescent="0.2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64"/>
      <c r="M133" s="57"/>
      <c r="N133" s="57"/>
      <c r="O133" s="64"/>
      <c r="P133" s="64"/>
      <c r="Q133" s="64"/>
      <c r="R133" s="64"/>
      <c r="S133" s="64"/>
      <c r="T133" s="64"/>
      <c r="U133" s="64"/>
      <c r="V133" s="65"/>
      <c r="W133" s="65"/>
      <c r="X133" s="65"/>
      <c r="Y133" s="65"/>
      <c r="Z133" s="65"/>
      <c r="AA133" s="65"/>
    </row>
    <row r="134" spans="1:27" ht="12.75" customHeight="1" x14ac:dyDescent="0.2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64"/>
      <c r="M134" s="57"/>
      <c r="N134" s="57"/>
      <c r="O134" s="64"/>
      <c r="P134" s="64"/>
      <c r="Q134" s="64"/>
      <c r="R134" s="64"/>
      <c r="S134" s="64"/>
      <c r="T134" s="64"/>
      <c r="U134" s="64"/>
      <c r="V134" s="65"/>
      <c r="W134" s="65"/>
      <c r="X134" s="65"/>
      <c r="Y134" s="65"/>
      <c r="Z134" s="65"/>
      <c r="AA134" s="65"/>
    </row>
    <row r="135" spans="1:27" ht="12.75" customHeight="1" x14ac:dyDescent="0.2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64"/>
      <c r="M135" s="57"/>
      <c r="N135" s="57"/>
      <c r="O135" s="64"/>
      <c r="P135" s="64"/>
      <c r="Q135" s="64"/>
      <c r="R135" s="64"/>
      <c r="S135" s="64"/>
      <c r="T135" s="64"/>
      <c r="U135" s="64"/>
      <c r="V135" s="65"/>
      <c r="W135" s="65"/>
      <c r="X135" s="65"/>
      <c r="Y135" s="65"/>
      <c r="Z135" s="65"/>
      <c r="AA135" s="65"/>
    </row>
    <row r="136" spans="1:27" ht="12.75" customHeight="1" x14ac:dyDescent="0.2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64"/>
      <c r="M136" s="57"/>
      <c r="N136" s="57"/>
      <c r="O136" s="64"/>
      <c r="P136" s="64"/>
      <c r="Q136" s="64"/>
      <c r="R136" s="64"/>
      <c r="S136" s="64"/>
      <c r="T136" s="64"/>
      <c r="U136" s="64"/>
      <c r="V136" s="65"/>
      <c r="W136" s="65"/>
      <c r="X136" s="65"/>
      <c r="Y136" s="65"/>
      <c r="Z136" s="65"/>
      <c r="AA136" s="65"/>
    </row>
    <row r="137" spans="1:27" ht="12.75" customHeight="1" x14ac:dyDescent="0.2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64"/>
      <c r="M137" s="57"/>
      <c r="N137" s="57"/>
      <c r="O137" s="64"/>
      <c r="P137" s="64"/>
      <c r="Q137" s="64"/>
      <c r="R137" s="64"/>
      <c r="S137" s="64"/>
      <c r="T137" s="64"/>
      <c r="U137" s="64"/>
      <c r="V137" s="65"/>
      <c r="W137" s="65"/>
      <c r="X137" s="65"/>
      <c r="Y137" s="65"/>
      <c r="Z137" s="65"/>
      <c r="AA137" s="65"/>
    </row>
    <row r="138" spans="1:27" ht="12.75" customHeight="1" x14ac:dyDescent="0.2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64"/>
      <c r="M138" s="57"/>
      <c r="N138" s="57"/>
      <c r="O138" s="64"/>
      <c r="P138" s="64"/>
      <c r="Q138" s="64"/>
      <c r="R138" s="64"/>
      <c r="S138" s="64"/>
      <c r="T138" s="64"/>
      <c r="U138" s="64"/>
      <c r="V138" s="65"/>
      <c r="W138" s="65"/>
      <c r="X138" s="65"/>
      <c r="Y138" s="65"/>
      <c r="Z138" s="65"/>
      <c r="AA138" s="65"/>
    </row>
    <row r="139" spans="1:27" ht="12.75" customHeight="1" x14ac:dyDescent="0.2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64"/>
      <c r="M139" s="57"/>
      <c r="N139" s="57"/>
      <c r="O139" s="64"/>
      <c r="P139" s="64"/>
      <c r="Q139" s="64"/>
      <c r="R139" s="64"/>
      <c r="S139" s="64"/>
      <c r="T139" s="64"/>
      <c r="U139" s="64"/>
      <c r="V139" s="65"/>
      <c r="W139" s="65"/>
      <c r="X139" s="65"/>
      <c r="Y139" s="65"/>
      <c r="Z139" s="65"/>
      <c r="AA139" s="65"/>
    </row>
    <row r="140" spans="1:27" ht="12.75" customHeight="1" x14ac:dyDescent="0.2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64"/>
      <c r="M140" s="57"/>
      <c r="N140" s="57"/>
      <c r="O140" s="64"/>
      <c r="P140" s="64"/>
      <c r="Q140" s="64"/>
      <c r="R140" s="64"/>
      <c r="S140" s="64"/>
      <c r="T140" s="64"/>
      <c r="U140" s="64"/>
      <c r="V140" s="65"/>
      <c r="W140" s="65"/>
      <c r="X140" s="65"/>
      <c r="Y140" s="65"/>
      <c r="Z140" s="65"/>
      <c r="AA140" s="65"/>
    </row>
    <row r="141" spans="1:27" ht="12.75" customHeight="1" x14ac:dyDescent="0.2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64"/>
      <c r="M141" s="57"/>
      <c r="N141" s="57"/>
      <c r="O141" s="64"/>
      <c r="P141" s="64"/>
      <c r="Q141" s="64"/>
      <c r="R141" s="64"/>
      <c r="S141" s="64"/>
      <c r="T141" s="64"/>
      <c r="U141" s="64"/>
      <c r="V141" s="65"/>
      <c r="W141" s="65"/>
      <c r="X141" s="65"/>
      <c r="Y141" s="65"/>
      <c r="Z141" s="65"/>
      <c r="AA141" s="65"/>
    </row>
    <row r="142" spans="1:27" ht="12.75" customHeight="1" x14ac:dyDescent="0.2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64"/>
      <c r="M142" s="57"/>
      <c r="N142" s="57"/>
      <c r="O142" s="64"/>
      <c r="P142" s="64"/>
      <c r="Q142" s="64"/>
      <c r="R142" s="64"/>
      <c r="S142" s="64"/>
      <c r="T142" s="64"/>
      <c r="U142" s="64"/>
      <c r="V142" s="65"/>
      <c r="W142" s="65"/>
      <c r="X142" s="65"/>
      <c r="Y142" s="65"/>
      <c r="Z142" s="65"/>
      <c r="AA142" s="65"/>
    </row>
    <row r="143" spans="1:27" ht="12.75" customHeight="1" x14ac:dyDescent="0.2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64"/>
      <c r="M143" s="57"/>
      <c r="N143" s="57"/>
      <c r="O143" s="64"/>
      <c r="P143" s="64"/>
      <c r="Q143" s="64"/>
      <c r="R143" s="64"/>
      <c r="S143" s="64"/>
      <c r="T143" s="64"/>
      <c r="U143" s="64"/>
      <c r="V143" s="65"/>
      <c r="W143" s="65"/>
      <c r="X143" s="65"/>
      <c r="Y143" s="65"/>
      <c r="Z143" s="65"/>
      <c r="AA143" s="65"/>
    </row>
    <row r="144" spans="1:27" ht="12.75" customHeight="1" x14ac:dyDescent="0.2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64"/>
      <c r="M144" s="57"/>
      <c r="N144" s="57"/>
      <c r="O144" s="64"/>
      <c r="P144" s="64"/>
      <c r="Q144" s="64"/>
      <c r="R144" s="64"/>
      <c r="S144" s="64"/>
      <c r="T144" s="64"/>
      <c r="U144" s="64"/>
      <c r="V144" s="65"/>
      <c r="W144" s="65"/>
      <c r="X144" s="65"/>
      <c r="Y144" s="65"/>
      <c r="Z144" s="65"/>
      <c r="AA144" s="65"/>
    </row>
    <row r="145" spans="1:27" ht="12.75" customHeight="1" x14ac:dyDescent="0.2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64"/>
      <c r="M145" s="57"/>
      <c r="N145" s="57"/>
      <c r="O145" s="64"/>
      <c r="P145" s="64"/>
      <c r="Q145" s="64"/>
      <c r="R145" s="64"/>
      <c r="S145" s="64"/>
      <c r="T145" s="64"/>
      <c r="U145" s="64"/>
      <c r="V145" s="65"/>
      <c r="W145" s="65"/>
      <c r="X145" s="65"/>
      <c r="Y145" s="65"/>
      <c r="Z145" s="65"/>
      <c r="AA145" s="65"/>
    </row>
    <row r="146" spans="1:27" ht="12.75" customHeight="1" x14ac:dyDescent="0.2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64"/>
      <c r="M146" s="57"/>
      <c r="N146" s="57"/>
      <c r="O146" s="64"/>
      <c r="P146" s="64"/>
      <c r="Q146" s="64"/>
      <c r="R146" s="64"/>
      <c r="S146" s="64"/>
      <c r="T146" s="64"/>
      <c r="U146" s="64"/>
      <c r="V146" s="65"/>
      <c r="W146" s="65"/>
      <c r="X146" s="65"/>
      <c r="Y146" s="65"/>
      <c r="Z146" s="65"/>
      <c r="AA146" s="65"/>
    </row>
    <row r="147" spans="1:27" ht="12.75" customHeight="1" x14ac:dyDescent="0.2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64"/>
      <c r="M147" s="57"/>
      <c r="N147" s="57"/>
      <c r="O147" s="64"/>
      <c r="P147" s="64"/>
      <c r="Q147" s="64"/>
      <c r="R147" s="64"/>
      <c r="S147" s="64"/>
      <c r="T147" s="64"/>
      <c r="U147" s="64"/>
      <c r="V147" s="65"/>
      <c r="W147" s="65"/>
      <c r="X147" s="65"/>
      <c r="Y147" s="65"/>
      <c r="Z147" s="65"/>
      <c r="AA147" s="65"/>
    </row>
    <row r="148" spans="1:27" ht="12.75" customHeight="1" x14ac:dyDescent="0.2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64"/>
      <c r="M148" s="57"/>
      <c r="N148" s="57"/>
      <c r="O148" s="64"/>
      <c r="P148" s="64"/>
      <c r="Q148" s="64"/>
      <c r="R148" s="64"/>
      <c r="S148" s="64"/>
      <c r="T148" s="64"/>
      <c r="U148" s="64"/>
      <c r="V148" s="65"/>
      <c r="W148" s="65"/>
      <c r="X148" s="65"/>
      <c r="Y148" s="65"/>
      <c r="Z148" s="65"/>
      <c r="AA148" s="65"/>
    </row>
    <row r="149" spans="1:27" ht="12.75" customHeight="1" x14ac:dyDescent="0.2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64"/>
      <c r="M149" s="57"/>
      <c r="N149" s="57"/>
      <c r="O149" s="64"/>
      <c r="P149" s="64"/>
      <c r="Q149" s="64"/>
      <c r="R149" s="64"/>
      <c r="S149" s="64"/>
      <c r="T149" s="64"/>
      <c r="U149" s="64"/>
      <c r="V149" s="65"/>
      <c r="W149" s="65"/>
      <c r="X149" s="65"/>
      <c r="Y149" s="65"/>
      <c r="Z149" s="65"/>
      <c r="AA149" s="65"/>
    </row>
    <row r="150" spans="1:27" ht="12.75" customHeight="1" x14ac:dyDescent="0.2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64"/>
      <c r="M150" s="57"/>
      <c r="N150" s="57"/>
      <c r="O150" s="64"/>
      <c r="P150" s="64"/>
      <c r="Q150" s="64"/>
      <c r="R150" s="64"/>
      <c r="S150" s="64"/>
      <c r="T150" s="64"/>
      <c r="U150" s="64"/>
      <c r="V150" s="65"/>
      <c r="W150" s="65"/>
      <c r="X150" s="65"/>
      <c r="Y150" s="65"/>
      <c r="Z150" s="65"/>
      <c r="AA150" s="65"/>
    </row>
    <row r="151" spans="1:27" ht="12.75" customHeight="1" x14ac:dyDescent="0.2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64"/>
      <c r="M151" s="57"/>
      <c r="N151" s="57"/>
      <c r="O151" s="64"/>
      <c r="P151" s="64"/>
      <c r="Q151" s="64"/>
      <c r="R151" s="64"/>
      <c r="S151" s="64"/>
      <c r="T151" s="64"/>
      <c r="U151" s="64"/>
      <c r="V151" s="65"/>
      <c r="W151" s="65"/>
      <c r="X151" s="65"/>
      <c r="Y151" s="65"/>
      <c r="Z151" s="65"/>
      <c r="AA151" s="65"/>
    </row>
    <row r="152" spans="1:27" ht="12.75" customHeight="1" x14ac:dyDescent="0.2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64"/>
      <c r="M152" s="57"/>
      <c r="N152" s="57"/>
      <c r="O152" s="64"/>
      <c r="P152" s="64"/>
      <c r="Q152" s="64"/>
      <c r="R152" s="64"/>
      <c r="S152" s="64"/>
      <c r="T152" s="64"/>
      <c r="U152" s="64"/>
      <c r="V152" s="65"/>
      <c r="W152" s="65"/>
      <c r="X152" s="65"/>
      <c r="Y152" s="65"/>
      <c r="Z152" s="65"/>
      <c r="AA152" s="65"/>
    </row>
    <row r="153" spans="1:27" ht="12.75" customHeight="1" x14ac:dyDescent="0.2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64"/>
      <c r="M153" s="57"/>
      <c r="N153" s="57"/>
      <c r="O153" s="64"/>
      <c r="P153" s="64"/>
      <c r="Q153" s="64"/>
      <c r="R153" s="64"/>
      <c r="S153" s="64"/>
      <c r="T153" s="64"/>
      <c r="U153" s="64"/>
      <c r="V153" s="65"/>
      <c r="W153" s="65"/>
      <c r="X153" s="65"/>
      <c r="Y153" s="65"/>
      <c r="Z153" s="65"/>
      <c r="AA153" s="65"/>
    </row>
    <row r="154" spans="1:27" ht="12.75" customHeight="1" x14ac:dyDescent="0.2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64"/>
      <c r="M154" s="57"/>
      <c r="N154" s="57"/>
      <c r="O154" s="64"/>
      <c r="P154" s="64"/>
      <c r="Q154" s="64"/>
      <c r="R154" s="64"/>
      <c r="S154" s="64"/>
      <c r="T154" s="64"/>
      <c r="U154" s="64"/>
      <c r="V154" s="65"/>
      <c r="W154" s="65"/>
      <c r="X154" s="65"/>
      <c r="Y154" s="65"/>
      <c r="Z154" s="65"/>
      <c r="AA154" s="65"/>
    </row>
    <row r="155" spans="1:27" ht="12.75" customHeight="1" x14ac:dyDescent="0.2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64"/>
      <c r="M155" s="57"/>
      <c r="N155" s="57"/>
      <c r="O155" s="64"/>
      <c r="P155" s="64"/>
      <c r="Q155" s="64"/>
      <c r="R155" s="64"/>
      <c r="S155" s="64"/>
      <c r="T155" s="64"/>
      <c r="U155" s="64"/>
      <c r="V155" s="65"/>
      <c r="W155" s="65"/>
      <c r="X155" s="65"/>
      <c r="Y155" s="65"/>
      <c r="Z155" s="65"/>
      <c r="AA155" s="65"/>
    </row>
    <row r="156" spans="1:27" ht="12.75" customHeight="1" x14ac:dyDescent="0.2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64"/>
      <c r="M156" s="57"/>
      <c r="N156" s="57"/>
      <c r="O156" s="64"/>
      <c r="P156" s="64"/>
      <c r="Q156" s="64"/>
      <c r="R156" s="64"/>
      <c r="S156" s="64"/>
      <c r="T156" s="64"/>
      <c r="U156" s="64"/>
      <c r="V156" s="65"/>
      <c r="W156" s="65"/>
      <c r="X156" s="65"/>
      <c r="Y156" s="65"/>
      <c r="Z156" s="65"/>
      <c r="AA156" s="65"/>
    </row>
    <row r="157" spans="1:27" ht="12.75" customHeight="1" x14ac:dyDescent="0.2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64"/>
      <c r="M157" s="57"/>
      <c r="N157" s="57"/>
      <c r="O157" s="64"/>
      <c r="P157" s="64"/>
      <c r="Q157" s="64"/>
      <c r="R157" s="64"/>
      <c r="S157" s="64"/>
      <c r="T157" s="64"/>
      <c r="U157" s="64"/>
      <c r="V157" s="65"/>
      <c r="W157" s="65"/>
      <c r="X157" s="65"/>
      <c r="Y157" s="65"/>
      <c r="Z157" s="65"/>
      <c r="AA157" s="65"/>
    </row>
    <row r="158" spans="1:27" ht="12.75" customHeight="1" x14ac:dyDescent="0.2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64"/>
      <c r="M158" s="57"/>
      <c r="N158" s="57"/>
      <c r="O158" s="64"/>
      <c r="P158" s="64"/>
      <c r="Q158" s="64"/>
      <c r="R158" s="64"/>
      <c r="S158" s="64"/>
      <c r="T158" s="64"/>
      <c r="U158" s="64"/>
      <c r="V158" s="65"/>
      <c r="W158" s="65"/>
      <c r="X158" s="65"/>
      <c r="Y158" s="65"/>
      <c r="Z158" s="65"/>
      <c r="AA158" s="65"/>
    </row>
    <row r="159" spans="1:27" ht="12.75" customHeight="1" x14ac:dyDescent="0.2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64"/>
      <c r="M159" s="57"/>
      <c r="N159" s="57"/>
      <c r="O159" s="64"/>
      <c r="P159" s="64"/>
      <c r="Q159" s="64"/>
      <c r="R159" s="64"/>
      <c r="S159" s="64"/>
      <c r="T159" s="64"/>
      <c r="U159" s="64"/>
      <c r="V159" s="65"/>
      <c r="W159" s="65"/>
      <c r="X159" s="65"/>
      <c r="Y159" s="65"/>
      <c r="Z159" s="65"/>
      <c r="AA159" s="65"/>
    </row>
    <row r="160" spans="1:27" ht="12.75" customHeight="1" x14ac:dyDescent="0.2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64"/>
      <c r="M160" s="57"/>
      <c r="N160" s="57"/>
      <c r="O160" s="64"/>
      <c r="P160" s="64"/>
      <c r="Q160" s="64"/>
      <c r="R160" s="64"/>
      <c r="S160" s="64"/>
      <c r="T160" s="64"/>
      <c r="U160" s="64"/>
      <c r="V160" s="65"/>
      <c r="W160" s="65"/>
      <c r="X160" s="65"/>
      <c r="Y160" s="65"/>
      <c r="Z160" s="65"/>
      <c r="AA160" s="65"/>
    </row>
    <row r="161" spans="1:27" ht="12.75" customHeight="1" x14ac:dyDescent="0.2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64"/>
      <c r="M161" s="57"/>
      <c r="N161" s="57"/>
      <c r="O161" s="64"/>
      <c r="P161" s="64"/>
      <c r="Q161" s="64"/>
      <c r="R161" s="64"/>
      <c r="S161" s="64"/>
      <c r="T161" s="64"/>
      <c r="U161" s="64"/>
      <c r="V161" s="65"/>
      <c r="W161" s="65"/>
      <c r="X161" s="65"/>
      <c r="Y161" s="65"/>
      <c r="Z161" s="65"/>
      <c r="AA161" s="65"/>
    </row>
    <row r="162" spans="1:27" ht="12.75" customHeight="1" x14ac:dyDescent="0.2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64"/>
      <c r="M162" s="57"/>
      <c r="N162" s="57"/>
      <c r="O162" s="64"/>
      <c r="P162" s="64"/>
      <c r="Q162" s="64"/>
      <c r="R162" s="64"/>
      <c r="S162" s="64"/>
      <c r="T162" s="64"/>
      <c r="U162" s="64"/>
      <c r="V162" s="65"/>
      <c r="W162" s="65"/>
      <c r="X162" s="65"/>
      <c r="Y162" s="65"/>
      <c r="Z162" s="65"/>
      <c r="AA162" s="65"/>
    </row>
    <row r="163" spans="1:27" ht="12.75" customHeight="1" x14ac:dyDescent="0.2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64"/>
      <c r="M163" s="57"/>
      <c r="N163" s="57"/>
      <c r="O163" s="64"/>
      <c r="P163" s="64"/>
      <c r="Q163" s="64"/>
      <c r="R163" s="64"/>
      <c r="S163" s="64"/>
      <c r="T163" s="64"/>
      <c r="U163" s="64"/>
      <c r="V163" s="65"/>
      <c r="W163" s="65"/>
      <c r="X163" s="65"/>
      <c r="Y163" s="65"/>
      <c r="Z163" s="65"/>
      <c r="AA163" s="65"/>
    </row>
    <row r="164" spans="1:27" ht="12.75" customHeight="1" x14ac:dyDescent="0.2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64"/>
      <c r="M164" s="57"/>
      <c r="N164" s="57"/>
      <c r="O164" s="64"/>
      <c r="P164" s="64"/>
      <c r="Q164" s="64"/>
      <c r="R164" s="64"/>
      <c r="S164" s="64"/>
      <c r="T164" s="64"/>
      <c r="U164" s="64"/>
      <c r="V164" s="65"/>
      <c r="W164" s="65"/>
      <c r="X164" s="65"/>
      <c r="Y164" s="65"/>
      <c r="Z164" s="65"/>
      <c r="AA164" s="65"/>
    </row>
    <row r="165" spans="1:27" ht="12.75" customHeight="1" x14ac:dyDescent="0.2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64"/>
      <c r="M165" s="57"/>
      <c r="N165" s="57"/>
      <c r="O165" s="64"/>
      <c r="P165" s="64"/>
      <c r="Q165" s="64"/>
      <c r="R165" s="64"/>
      <c r="S165" s="64"/>
      <c r="T165" s="64"/>
      <c r="U165" s="64"/>
      <c r="V165" s="65"/>
      <c r="W165" s="65"/>
      <c r="X165" s="65"/>
      <c r="Y165" s="65"/>
      <c r="Z165" s="65"/>
      <c r="AA165" s="65"/>
    </row>
    <row r="166" spans="1:27" ht="12.75" customHeight="1" x14ac:dyDescent="0.2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64"/>
      <c r="M166" s="57"/>
      <c r="N166" s="57"/>
      <c r="O166" s="64"/>
      <c r="P166" s="64"/>
      <c r="Q166" s="64"/>
      <c r="R166" s="64"/>
      <c r="S166" s="64"/>
      <c r="T166" s="64"/>
      <c r="U166" s="64"/>
      <c r="V166" s="65"/>
      <c r="W166" s="65"/>
      <c r="X166" s="65"/>
      <c r="Y166" s="65"/>
      <c r="Z166" s="65"/>
      <c r="AA166" s="65"/>
    </row>
    <row r="167" spans="1:27" ht="12.75" customHeight="1" x14ac:dyDescent="0.2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64"/>
      <c r="M167" s="57"/>
      <c r="N167" s="57"/>
      <c r="O167" s="64"/>
      <c r="P167" s="64"/>
      <c r="Q167" s="64"/>
      <c r="R167" s="64"/>
      <c r="S167" s="64"/>
      <c r="T167" s="64"/>
      <c r="U167" s="64"/>
      <c r="V167" s="65"/>
      <c r="W167" s="65"/>
      <c r="X167" s="65"/>
      <c r="Y167" s="65"/>
      <c r="Z167" s="65"/>
      <c r="AA167" s="65"/>
    </row>
    <row r="168" spans="1:27" ht="12.75" customHeight="1" x14ac:dyDescent="0.2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64"/>
      <c r="M168" s="57"/>
      <c r="N168" s="57"/>
      <c r="O168" s="64"/>
      <c r="P168" s="64"/>
      <c r="Q168" s="64"/>
      <c r="R168" s="64"/>
      <c r="S168" s="64"/>
      <c r="T168" s="64"/>
      <c r="U168" s="64"/>
      <c r="V168" s="65"/>
      <c r="W168" s="65"/>
      <c r="X168" s="65"/>
      <c r="Y168" s="65"/>
      <c r="Z168" s="65"/>
      <c r="AA168" s="65"/>
    </row>
    <row r="169" spans="1:27" ht="12.75" customHeight="1" x14ac:dyDescent="0.2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64"/>
      <c r="M169" s="57"/>
      <c r="N169" s="57"/>
      <c r="O169" s="64"/>
      <c r="P169" s="64"/>
      <c r="Q169" s="64"/>
      <c r="R169" s="64"/>
      <c r="S169" s="64"/>
      <c r="T169" s="64"/>
      <c r="U169" s="64"/>
      <c r="V169" s="65"/>
      <c r="W169" s="65"/>
      <c r="X169" s="65"/>
      <c r="Y169" s="65"/>
      <c r="Z169" s="65"/>
      <c r="AA169" s="65"/>
    </row>
    <row r="170" spans="1:27" ht="12.75" customHeight="1" x14ac:dyDescent="0.2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64"/>
      <c r="M170" s="57"/>
      <c r="N170" s="57"/>
      <c r="O170" s="64"/>
      <c r="P170" s="64"/>
      <c r="Q170" s="64"/>
      <c r="R170" s="64"/>
      <c r="S170" s="64"/>
      <c r="T170" s="64"/>
      <c r="U170" s="64"/>
      <c r="V170" s="65"/>
      <c r="W170" s="65"/>
      <c r="X170" s="65"/>
      <c r="Y170" s="65"/>
      <c r="Z170" s="65"/>
      <c r="AA170" s="65"/>
    </row>
    <row r="171" spans="1:27" ht="12.75" customHeight="1" x14ac:dyDescent="0.2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64"/>
      <c r="M171" s="57"/>
      <c r="N171" s="57"/>
      <c r="O171" s="64"/>
      <c r="P171" s="64"/>
      <c r="Q171" s="64"/>
      <c r="R171" s="64"/>
      <c r="S171" s="64"/>
      <c r="T171" s="64"/>
      <c r="U171" s="64"/>
      <c r="V171" s="65"/>
      <c r="W171" s="65"/>
      <c r="X171" s="65"/>
      <c r="Y171" s="65"/>
      <c r="Z171" s="65"/>
      <c r="AA171" s="65"/>
    </row>
    <row r="172" spans="1:27" ht="12.75" customHeight="1" x14ac:dyDescent="0.2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64"/>
      <c r="M172" s="57"/>
      <c r="N172" s="57"/>
      <c r="O172" s="64"/>
      <c r="P172" s="64"/>
      <c r="Q172" s="64"/>
      <c r="R172" s="64"/>
      <c r="S172" s="64"/>
      <c r="T172" s="64"/>
      <c r="U172" s="64"/>
      <c r="V172" s="65"/>
      <c r="W172" s="65"/>
      <c r="X172" s="65"/>
      <c r="Y172" s="65"/>
      <c r="Z172" s="65"/>
      <c r="AA172" s="65"/>
    </row>
    <row r="173" spans="1:27" ht="12.75" customHeight="1" x14ac:dyDescent="0.2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64"/>
      <c r="M173" s="57"/>
      <c r="N173" s="57"/>
      <c r="O173" s="64"/>
      <c r="P173" s="64"/>
      <c r="Q173" s="64"/>
      <c r="R173" s="64"/>
      <c r="S173" s="64"/>
      <c r="T173" s="64"/>
      <c r="U173" s="64"/>
      <c r="V173" s="65"/>
      <c r="W173" s="65"/>
      <c r="X173" s="65"/>
      <c r="Y173" s="65"/>
      <c r="Z173" s="65"/>
      <c r="AA173" s="65"/>
    </row>
    <row r="174" spans="1:27" ht="12.75" customHeight="1" x14ac:dyDescent="0.2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64"/>
      <c r="M174" s="57"/>
      <c r="N174" s="57"/>
      <c r="O174" s="64"/>
      <c r="P174" s="64"/>
      <c r="Q174" s="64"/>
      <c r="R174" s="64"/>
      <c r="S174" s="64"/>
      <c r="T174" s="64"/>
      <c r="U174" s="64"/>
      <c r="V174" s="65"/>
      <c r="W174" s="65"/>
      <c r="X174" s="65"/>
      <c r="Y174" s="65"/>
      <c r="Z174" s="65"/>
      <c r="AA174" s="65"/>
    </row>
    <row r="175" spans="1:27" ht="12.75" customHeight="1" x14ac:dyDescent="0.2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64"/>
      <c r="M175" s="57"/>
      <c r="N175" s="57"/>
      <c r="O175" s="64"/>
      <c r="P175" s="64"/>
      <c r="Q175" s="64"/>
      <c r="R175" s="64"/>
      <c r="S175" s="64"/>
      <c r="T175" s="64"/>
      <c r="U175" s="64"/>
      <c r="V175" s="65"/>
      <c r="W175" s="65"/>
      <c r="X175" s="65"/>
      <c r="Y175" s="65"/>
      <c r="Z175" s="65"/>
      <c r="AA175" s="65"/>
    </row>
    <row r="176" spans="1:27" ht="12.75" customHeight="1" x14ac:dyDescent="0.2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64"/>
      <c r="M176" s="57"/>
      <c r="N176" s="57"/>
      <c r="O176" s="64"/>
      <c r="P176" s="64"/>
      <c r="Q176" s="64"/>
      <c r="R176" s="64"/>
      <c r="S176" s="64"/>
      <c r="T176" s="64"/>
      <c r="U176" s="64"/>
      <c r="V176" s="65"/>
      <c r="W176" s="65"/>
      <c r="X176" s="65"/>
      <c r="Y176" s="65"/>
      <c r="Z176" s="65"/>
      <c r="AA176" s="65"/>
    </row>
    <row r="177" spans="1:27" ht="12.75" customHeight="1" x14ac:dyDescent="0.2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64"/>
      <c r="M177" s="57"/>
      <c r="N177" s="57"/>
      <c r="O177" s="64"/>
      <c r="P177" s="64"/>
      <c r="Q177" s="64"/>
      <c r="R177" s="64"/>
      <c r="S177" s="64"/>
      <c r="T177" s="64"/>
      <c r="U177" s="64"/>
      <c r="V177" s="65"/>
      <c r="W177" s="65"/>
      <c r="X177" s="65"/>
      <c r="Y177" s="65"/>
      <c r="Z177" s="65"/>
      <c r="AA177" s="65"/>
    </row>
    <row r="178" spans="1:27" ht="12.75" customHeight="1" x14ac:dyDescent="0.2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64"/>
      <c r="M178" s="57"/>
      <c r="N178" s="57"/>
      <c r="O178" s="64"/>
      <c r="P178" s="64"/>
      <c r="Q178" s="64"/>
      <c r="R178" s="64"/>
      <c r="S178" s="64"/>
      <c r="T178" s="64"/>
      <c r="U178" s="64"/>
      <c r="V178" s="65"/>
      <c r="W178" s="65"/>
      <c r="X178" s="65"/>
      <c r="Y178" s="65"/>
      <c r="Z178" s="65"/>
      <c r="AA178" s="65"/>
    </row>
    <row r="179" spans="1:27" ht="12.75" customHeight="1" x14ac:dyDescent="0.2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64"/>
      <c r="M179" s="57"/>
      <c r="N179" s="57"/>
      <c r="O179" s="64"/>
      <c r="P179" s="64"/>
      <c r="Q179" s="64"/>
      <c r="R179" s="64"/>
      <c r="S179" s="64"/>
      <c r="T179" s="64"/>
      <c r="U179" s="64"/>
      <c r="V179" s="65"/>
      <c r="W179" s="65"/>
      <c r="X179" s="65"/>
      <c r="Y179" s="65"/>
      <c r="Z179" s="65"/>
      <c r="AA179" s="65"/>
    </row>
    <row r="180" spans="1:27" ht="12.75" customHeight="1" x14ac:dyDescent="0.2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64"/>
      <c r="M180" s="57"/>
      <c r="N180" s="57"/>
      <c r="O180" s="64"/>
      <c r="P180" s="64"/>
      <c r="Q180" s="64"/>
      <c r="R180" s="64"/>
      <c r="S180" s="64"/>
      <c r="T180" s="64"/>
      <c r="U180" s="64"/>
      <c r="V180" s="65"/>
      <c r="W180" s="65"/>
      <c r="X180" s="65"/>
      <c r="Y180" s="65"/>
      <c r="Z180" s="65"/>
      <c r="AA180" s="65"/>
    </row>
    <row r="181" spans="1:27" ht="12.75" customHeight="1" x14ac:dyDescent="0.2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64"/>
      <c r="M181" s="57"/>
      <c r="N181" s="57"/>
      <c r="O181" s="64"/>
      <c r="P181" s="64"/>
      <c r="Q181" s="64"/>
      <c r="R181" s="64"/>
      <c r="S181" s="64"/>
      <c r="T181" s="64"/>
      <c r="U181" s="64"/>
      <c r="V181" s="65"/>
      <c r="W181" s="65"/>
      <c r="X181" s="65"/>
      <c r="Y181" s="65"/>
      <c r="Z181" s="65"/>
      <c r="AA181" s="65"/>
    </row>
    <row r="182" spans="1:27" ht="12.75" customHeight="1" x14ac:dyDescent="0.2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64"/>
      <c r="M182" s="57"/>
      <c r="N182" s="57"/>
      <c r="O182" s="64"/>
      <c r="P182" s="64"/>
      <c r="Q182" s="64"/>
      <c r="R182" s="64"/>
      <c r="S182" s="64"/>
      <c r="T182" s="64"/>
      <c r="U182" s="64"/>
    </row>
    <row r="183" spans="1:27" ht="12.75" customHeight="1" x14ac:dyDescent="0.2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64"/>
      <c r="M183" s="57"/>
      <c r="N183" s="57"/>
      <c r="O183" s="64"/>
      <c r="P183" s="64"/>
      <c r="Q183" s="64"/>
      <c r="R183" s="64"/>
      <c r="S183" s="64"/>
      <c r="T183" s="64"/>
      <c r="U183" s="64"/>
    </row>
    <row r="184" spans="1:27" ht="12.75" customHeight="1" x14ac:dyDescent="0.2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64"/>
      <c r="M184" s="57"/>
      <c r="N184" s="57"/>
      <c r="O184" s="64"/>
      <c r="P184" s="64"/>
      <c r="Q184" s="64"/>
      <c r="R184" s="64"/>
      <c r="S184" s="64"/>
      <c r="T184" s="64"/>
      <c r="U184" s="64"/>
    </row>
    <row r="185" spans="1:27" ht="12.75" customHeight="1" x14ac:dyDescent="0.2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64"/>
      <c r="M185" s="57"/>
      <c r="N185" s="57"/>
      <c r="O185" s="64"/>
      <c r="P185" s="64"/>
      <c r="Q185" s="64"/>
      <c r="R185" s="64"/>
      <c r="S185" s="64"/>
      <c r="T185" s="64"/>
      <c r="U185" s="64"/>
    </row>
    <row r="186" spans="1:27" ht="12.75" customHeight="1" x14ac:dyDescent="0.2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64"/>
      <c r="M186" s="57"/>
      <c r="N186" s="57"/>
      <c r="O186" s="64"/>
      <c r="P186" s="64"/>
      <c r="Q186" s="64"/>
      <c r="R186" s="64"/>
      <c r="S186" s="64"/>
      <c r="T186" s="64"/>
      <c r="U186" s="64"/>
    </row>
    <row r="187" spans="1:27" ht="12.75" customHeight="1" x14ac:dyDescent="0.2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64"/>
      <c r="M187" s="57"/>
      <c r="N187" s="57"/>
      <c r="O187" s="64"/>
      <c r="P187" s="64"/>
      <c r="Q187" s="64"/>
      <c r="R187" s="64"/>
      <c r="S187" s="64"/>
      <c r="T187" s="64"/>
      <c r="U187" s="64"/>
    </row>
    <row r="188" spans="1:27" ht="12.75" customHeight="1" x14ac:dyDescent="0.2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64"/>
      <c r="M188" s="57"/>
      <c r="N188" s="57"/>
      <c r="O188" s="64"/>
      <c r="P188" s="64"/>
      <c r="Q188" s="64"/>
      <c r="R188" s="64"/>
      <c r="S188" s="64"/>
      <c r="T188" s="64"/>
      <c r="U188" s="64"/>
    </row>
    <row r="189" spans="1:27" ht="12.75" customHeight="1" x14ac:dyDescent="0.2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64"/>
      <c r="M189" s="57"/>
      <c r="N189" s="57"/>
      <c r="O189" s="64"/>
      <c r="P189" s="64"/>
      <c r="Q189" s="64"/>
      <c r="R189" s="64"/>
      <c r="S189" s="64"/>
      <c r="T189" s="64"/>
      <c r="U189" s="64"/>
    </row>
    <row r="190" spans="1:27" ht="12.75" customHeight="1" x14ac:dyDescent="0.2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64"/>
      <c r="M190" s="57"/>
      <c r="N190" s="57"/>
      <c r="O190" s="64"/>
      <c r="P190" s="64"/>
      <c r="Q190" s="64"/>
      <c r="R190" s="64"/>
      <c r="S190" s="64"/>
      <c r="T190" s="64"/>
      <c r="U190" s="64"/>
    </row>
    <row r="191" spans="1:27" ht="12.75" customHeight="1" x14ac:dyDescent="0.2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64"/>
      <c r="M191" s="57"/>
      <c r="N191" s="57"/>
      <c r="O191" s="64"/>
      <c r="P191" s="64"/>
      <c r="Q191" s="64"/>
      <c r="R191" s="64"/>
      <c r="S191" s="64"/>
      <c r="T191" s="64"/>
      <c r="U191" s="64"/>
    </row>
    <row r="192" spans="1:27" ht="12.75" customHeight="1" x14ac:dyDescent="0.2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64"/>
      <c r="M192" s="57"/>
      <c r="N192" s="57"/>
      <c r="O192" s="64"/>
      <c r="P192" s="64"/>
      <c r="Q192" s="64"/>
      <c r="R192" s="64"/>
      <c r="S192" s="64"/>
      <c r="T192" s="64"/>
      <c r="U192" s="64"/>
    </row>
    <row r="193" spans="1:21" ht="12.75" customHeight="1" x14ac:dyDescent="0.2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64"/>
      <c r="M193" s="57"/>
      <c r="N193" s="57"/>
      <c r="O193" s="64"/>
      <c r="P193" s="64"/>
      <c r="Q193" s="64"/>
      <c r="R193" s="64"/>
      <c r="S193" s="64"/>
      <c r="T193" s="64"/>
      <c r="U193" s="64"/>
    </row>
    <row r="194" spans="1:21" ht="12.75" customHeight="1" x14ac:dyDescent="0.2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64"/>
      <c r="M194" s="57"/>
      <c r="N194" s="57"/>
      <c r="O194" s="64"/>
      <c r="P194" s="64"/>
      <c r="Q194" s="64"/>
      <c r="R194" s="64"/>
      <c r="S194" s="64"/>
      <c r="T194" s="64"/>
      <c r="U194" s="64"/>
    </row>
    <row r="195" spans="1:21" ht="12.75" customHeight="1" x14ac:dyDescent="0.2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64"/>
      <c r="M195" s="57"/>
      <c r="N195" s="57"/>
      <c r="O195" s="64"/>
      <c r="P195" s="64"/>
      <c r="Q195" s="64"/>
      <c r="R195" s="64"/>
      <c r="S195" s="64"/>
      <c r="T195" s="64"/>
      <c r="U195" s="64"/>
    </row>
    <row r="196" spans="1:21" ht="12.75" customHeight="1" x14ac:dyDescent="0.2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64"/>
      <c r="M196" s="57"/>
      <c r="N196" s="57"/>
      <c r="O196" s="64"/>
      <c r="P196" s="64"/>
      <c r="Q196" s="64"/>
      <c r="R196" s="64"/>
      <c r="S196" s="64"/>
      <c r="T196" s="64"/>
      <c r="U196" s="64"/>
    </row>
    <row r="197" spans="1:21" ht="12.75" customHeight="1" x14ac:dyDescent="0.2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64"/>
      <c r="M197" s="57"/>
      <c r="N197" s="57"/>
      <c r="O197" s="64"/>
      <c r="P197" s="64"/>
      <c r="Q197" s="64"/>
      <c r="R197" s="64"/>
      <c r="S197" s="64"/>
      <c r="T197" s="64"/>
      <c r="U197" s="64"/>
    </row>
    <row r="198" spans="1:21" ht="12.75" customHeight="1" x14ac:dyDescent="0.2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64"/>
      <c r="M198" s="57"/>
      <c r="N198" s="57"/>
      <c r="O198" s="64"/>
      <c r="P198" s="64"/>
      <c r="Q198" s="64"/>
      <c r="R198" s="64"/>
      <c r="S198" s="64"/>
      <c r="T198" s="64"/>
      <c r="U198" s="64"/>
    </row>
    <row r="199" spans="1:21" ht="12.75" customHeight="1" x14ac:dyDescent="0.2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64"/>
      <c r="M199" s="57"/>
      <c r="N199" s="57"/>
      <c r="O199" s="64"/>
      <c r="P199" s="64"/>
      <c r="Q199" s="64"/>
      <c r="R199" s="64"/>
      <c r="S199" s="64"/>
      <c r="T199" s="64"/>
      <c r="U199" s="64"/>
    </row>
    <row r="200" spans="1:21" ht="12.75" customHeight="1" x14ac:dyDescent="0.2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64"/>
      <c r="M200" s="57"/>
      <c r="N200" s="57"/>
      <c r="O200" s="64"/>
      <c r="P200" s="64"/>
      <c r="Q200" s="64"/>
      <c r="R200" s="64"/>
      <c r="S200" s="64"/>
      <c r="T200" s="64"/>
      <c r="U200" s="64"/>
    </row>
    <row r="201" spans="1:21" ht="12.75" customHeight="1" x14ac:dyDescent="0.2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64"/>
      <c r="M201" s="57"/>
      <c r="N201" s="57"/>
      <c r="O201" s="64"/>
      <c r="P201" s="64"/>
      <c r="Q201" s="64"/>
      <c r="R201" s="64"/>
      <c r="S201" s="64"/>
      <c r="T201" s="64"/>
      <c r="U201" s="64"/>
    </row>
    <row r="202" spans="1:21" ht="12.75" customHeight="1" x14ac:dyDescent="0.2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64"/>
      <c r="M202" s="57"/>
      <c r="N202" s="57"/>
      <c r="O202" s="64"/>
      <c r="P202" s="64"/>
      <c r="Q202" s="64"/>
      <c r="R202" s="64"/>
      <c r="S202" s="64"/>
      <c r="T202" s="64"/>
      <c r="U202" s="64"/>
    </row>
    <row r="203" spans="1:21" ht="12.75" customHeight="1" x14ac:dyDescent="0.2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64"/>
      <c r="M203" s="57"/>
      <c r="N203" s="57"/>
      <c r="O203" s="64"/>
      <c r="P203" s="64"/>
      <c r="Q203" s="64"/>
      <c r="R203" s="64"/>
      <c r="S203" s="64"/>
      <c r="T203" s="64"/>
      <c r="U203" s="64"/>
    </row>
    <row r="204" spans="1:21" ht="12.75" customHeight="1" x14ac:dyDescent="0.2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64"/>
      <c r="M204" s="57"/>
      <c r="N204" s="57"/>
      <c r="O204" s="64"/>
      <c r="P204" s="64"/>
      <c r="Q204" s="64"/>
      <c r="R204" s="64"/>
      <c r="S204" s="64"/>
      <c r="T204" s="64"/>
      <c r="U204" s="64"/>
    </row>
    <row r="205" spans="1:21" ht="12.75" customHeight="1" x14ac:dyDescent="0.2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64"/>
      <c r="M205" s="57"/>
      <c r="N205" s="57"/>
      <c r="O205" s="64"/>
      <c r="P205" s="64"/>
      <c r="Q205" s="64"/>
      <c r="R205" s="64"/>
      <c r="S205" s="64"/>
      <c r="T205" s="64"/>
      <c r="U205" s="64"/>
    </row>
    <row r="206" spans="1:21" ht="12.75" customHeight="1" x14ac:dyDescent="0.2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64"/>
      <c r="M206" s="57"/>
      <c r="N206" s="57"/>
      <c r="O206" s="64"/>
      <c r="P206" s="64"/>
      <c r="Q206" s="64"/>
      <c r="R206" s="64"/>
      <c r="S206" s="64"/>
      <c r="T206" s="64"/>
      <c r="U206" s="64"/>
    </row>
    <row r="207" spans="1:21" ht="12.75" customHeight="1" x14ac:dyDescent="0.2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64"/>
      <c r="M207" s="57"/>
      <c r="N207" s="57"/>
      <c r="O207" s="64"/>
      <c r="P207" s="64"/>
      <c r="Q207" s="64"/>
      <c r="R207" s="64"/>
      <c r="S207" s="64"/>
      <c r="T207" s="64"/>
      <c r="U207" s="64"/>
    </row>
    <row r="208" spans="1:21" ht="12.75" customHeight="1" x14ac:dyDescent="0.2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64"/>
      <c r="M208" s="57"/>
      <c r="N208" s="57"/>
      <c r="O208" s="64"/>
      <c r="P208" s="64"/>
      <c r="Q208" s="64"/>
      <c r="R208" s="64"/>
      <c r="S208" s="64"/>
      <c r="T208" s="64"/>
      <c r="U208" s="64"/>
    </row>
    <row r="209" spans="1:21" ht="12.75" customHeight="1" x14ac:dyDescent="0.2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64"/>
      <c r="M209" s="57"/>
      <c r="N209" s="57"/>
      <c r="O209" s="64"/>
      <c r="P209" s="64"/>
      <c r="Q209" s="64"/>
      <c r="R209" s="64"/>
      <c r="S209" s="64"/>
      <c r="T209" s="64"/>
      <c r="U209" s="64"/>
    </row>
    <row r="210" spans="1:21" ht="12.75" customHeight="1" x14ac:dyDescent="0.2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64"/>
      <c r="M210" s="57"/>
      <c r="N210" s="57"/>
      <c r="O210" s="64"/>
      <c r="P210" s="64"/>
      <c r="Q210" s="64"/>
      <c r="R210" s="64"/>
      <c r="S210" s="64"/>
      <c r="T210" s="64"/>
      <c r="U210" s="64"/>
    </row>
    <row r="211" spans="1:21" ht="12.75" customHeight="1" x14ac:dyDescent="0.2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64"/>
      <c r="M211" s="57"/>
      <c r="N211" s="57"/>
      <c r="O211" s="64"/>
      <c r="P211" s="64"/>
      <c r="Q211" s="64"/>
      <c r="R211" s="64"/>
      <c r="S211" s="64"/>
      <c r="T211" s="64"/>
      <c r="U211" s="64"/>
    </row>
    <row r="212" spans="1:21" ht="12.75" customHeight="1" x14ac:dyDescent="0.2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64"/>
      <c r="M212" s="57"/>
      <c r="N212" s="57"/>
      <c r="O212" s="64"/>
      <c r="P212" s="64"/>
      <c r="Q212" s="64"/>
      <c r="R212" s="64"/>
      <c r="S212" s="64"/>
      <c r="T212" s="64"/>
      <c r="U212" s="64"/>
    </row>
    <row r="213" spans="1:21" ht="12.75" customHeight="1" x14ac:dyDescent="0.2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64"/>
      <c r="M213" s="57"/>
      <c r="N213" s="57"/>
      <c r="O213" s="64"/>
      <c r="P213" s="64"/>
      <c r="Q213" s="64"/>
      <c r="R213" s="64"/>
      <c r="S213" s="64"/>
      <c r="T213" s="64"/>
      <c r="U213" s="64"/>
    </row>
    <row r="214" spans="1:21" ht="12.75" customHeight="1" x14ac:dyDescent="0.2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64"/>
      <c r="M214" s="57"/>
      <c r="N214" s="57"/>
      <c r="O214" s="64"/>
      <c r="P214" s="64"/>
      <c r="Q214" s="64"/>
      <c r="R214" s="64"/>
      <c r="S214" s="64"/>
      <c r="T214" s="64"/>
      <c r="U214" s="64"/>
    </row>
    <row r="215" spans="1:21" ht="12.75" customHeight="1" x14ac:dyDescent="0.2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64"/>
      <c r="M215" s="57"/>
      <c r="N215" s="57"/>
      <c r="O215" s="64"/>
      <c r="P215" s="64"/>
      <c r="Q215" s="64"/>
      <c r="R215" s="64"/>
      <c r="S215" s="64"/>
      <c r="T215" s="64"/>
      <c r="U215" s="64"/>
    </row>
    <row r="216" spans="1:21" ht="12.75" customHeight="1" x14ac:dyDescent="0.2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64"/>
      <c r="M216" s="57"/>
      <c r="N216" s="57"/>
      <c r="O216" s="64"/>
      <c r="P216" s="64"/>
      <c r="Q216" s="64"/>
      <c r="R216" s="64"/>
      <c r="S216" s="64"/>
      <c r="T216" s="64"/>
      <c r="U216" s="64"/>
    </row>
    <row r="217" spans="1:21" ht="12.75" customHeight="1" x14ac:dyDescent="0.2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64"/>
      <c r="M217" s="57"/>
      <c r="N217" s="57"/>
      <c r="O217" s="64"/>
      <c r="P217" s="64"/>
      <c r="Q217" s="64"/>
      <c r="R217" s="64"/>
      <c r="S217" s="64"/>
      <c r="T217" s="64"/>
      <c r="U217" s="64"/>
    </row>
    <row r="218" spans="1:21" ht="12.75" customHeight="1" x14ac:dyDescent="0.2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64"/>
      <c r="M218" s="57"/>
      <c r="N218" s="57"/>
      <c r="O218" s="64"/>
      <c r="P218" s="64"/>
      <c r="Q218" s="64"/>
      <c r="R218" s="64"/>
      <c r="S218" s="64"/>
      <c r="T218" s="64"/>
      <c r="U218" s="64"/>
    </row>
    <row r="219" spans="1:21" ht="12.75" customHeight="1" x14ac:dyDescent="0.2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64"/>
      <c r="M219" s="57"/>
      <c r="N219" s="57"/>
      <c r="O219" s="64"/>
      <c r="P219" s="64"/>
      <c r="Q219" s="64"/>
      <c r="R219" s="64"/>
      <c r="S219" s="64"/>
      <c r="T219" s="64"/>
      <c r="U219" s="64"/>
    </row>
    <row r="220" spans="1:21" ht="12.75" customHeight="1" x14ac:dyDescent="0.2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64"/>
      <c r="M220" s="57"/>
      <c r="N220" s="57"/>
      <c r="O220" s="64"/>
      <c r="P220" s="64"/>
      <c r="Q220" s="64"/>
      <c r="R220" s="64"/>
      <c r="S220" s="64"/>
      <c r="T220" s="64"/>
      <c r="U220" s="64"/>
    </row>
    <row r="221" spans="1:21" ht="12.75" customHeight="1" x14ac:dyDescent="0.2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64"/>
      <c r="M221" s="57"/>
      <c r="N221" s="57"/>
      <c r="O221" s="64"/>
      <c r="P221" s="64"/>
      <c r="Q221" s="64"/>
      <c r="R221" s="64"/>
      <c r="S221" s="64"/>
      <c r="T221" s="64"/>
      <c r="U221" s="64"/>
    </row>
    <row r="222" spans="1:21" ht="12.75" customHeight="1" x14ac:dyDescent="0.2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64"/>
      <c r="M222" s="57"/>
      <c r="N222" s="57"/>
      <c r="O222" s="64"/>
      <c r="P222" s="64"/>
      <c r="Q222" s="64"/>
      <c r="R222" s="64"/>
      <c r="S222" s="64"/>
      <c r="T222" s="64"/>
      <c r="U222" s="64"/>
    </row>
    <row r="223" spans="1:21" ht="12.75" customHeight="1" x14ac:dyDescent="0.2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64"/>
      <c r="M223" s="57"/>
      <c r="N223" s="57"/>
      <c r="O223" s="64"/>
      <c r="P223" s="64"/>
      <c r="Q223" s="64"/>
      <c r="R223" s="64"/>
      <c r="S223" s="64"/>
      <c r="T223" s="64"/>
      <c r="U223" s="64"/>
    </row>
    <row r="224" spans="1:21" ht="12.75" customHeight="1" x14ac:dyDescent="0.2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64"/>
      <c r="M224" s="57"/>
      <c r="N224" s="57"/>
      <c r="O224" s="64"/>
      <c r="P224" s="64"/>
      <c r="Q224" s="64"/>
      <c r="R224" s="64"/>
      <c r="S224" s="64"/>
      <c r="T224" s="64"/>
      <c r="U224" s="64"/>
    </row>
    <row r="225" spans="1:21" ht="12.75" customHeight="1" x14ac:dyDescent="0.2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64"/>
      <c r="M225" s="57"/>
      <c r="N225" s="57"/>
      <c r="O225" s="64"/>
      <c r="P225" s="64"/>
      <c r="Q225" s="64"/>
      <c r="R225" s="64"/>
      <c r="S225" s="64"/>
      <c r="T225" s="64"/>
      <c r="U225" s="64"/>
    </row>
    <row r="226" spans="1:21" ht="12.75" customHeight="1" x14ac:dyDescent="0.2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64"/>
      <c r="M226" s="57"/>
      <c r="N226" s="57"/>
      <c r="O226" s="64"/>
      <c r="P226" s="64"/>
      <c r="Q226" s="64"/>
      <c r="R226" s="64"/>
      <c r="S226" s="64"/>
      <c r="T226" s="64"/>
      <c r="U226" s="64"/>
    </row>
    <row r="227" spans="1:21" ht="12.75" customHeight="1" x14ac:dyDescent="0.2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64"/>
      <c r="M227" s="57"/>
      <c r="N227" s="57"/>
      <c r="O227" s="64"/>
      <c r="P227" s="64"/>
      <c r="Q227" s="64"/>
      <c r="R227" s="64"/>
      <c r="S227" s="64"/>
      <c r="T227" s="64"/>
      <c r="U227" s="64"/>
    </row>
    <row r="228" spans="1:21" ht="12.75" customHeight="1" x14ac:dyDescent="0.2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64"/>
      <c r="M228" s="57"/>
      <c r="N228" s="57"/>
      <c r="O228" s="64"/>
      <c r="P228" s="64"/>
      <c r="Q228" s="64"/>
      <c r="R228" s="64"/>
      <c r="S228" s="64"/>
      <c r="T228" s="64"/>
      <c r="U228" s="64"/>
    </row>
    <row r="229" spans="1:21" ht="12.75" customHeight="1" x14ac:dyDescent="0.2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64"/>
      <c r="M229" s="57"/>
      <c r="N229" s="57"/>
      <c r="O229" s="64"/>
      <c r="P229" s="64"/>
      <c r="Q229" s="64"/>
      <c r="R229" s="64"/>
      <c r="S229" s="64"/>
      <c r="T229" s="64"/>
      <c r="U229" s="64"/>
    </row>
    <row r="230" spans="1:21" ht="12.75" customHeight="1" x14ac:dyDescent="0.2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64"/>
      <c r="M230" s="57"/>
      <c r="N230" s="57"/>
      <c r="O230" s="64"/>
      <c r="P230" s="64"/>
      <c r="Q230" s="64"/>
      <c r="R230" s="64"/>
      <c r="S230" s="64"/>
      <c r="T230" s="64"/>
      <c r="U230" s="64"/>
    </row>
    <row r="231" spans="1:21" ht="12.75" customHeight="1" x14ac:dyDescent="0.2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64"/>
      <c r="M231" s="57"/>
      <c r="N231" s="57"/>
      <c r="O231" s="64"/>
      <c r="P231" s="64"/>
      <c r="Q231" s="64"/>
      <c r="R231" s="64"/>
      <c r="S231" s="64"/>
      <c r="T231" s="64"/>
      <c r="U231" s="64"/>
    </row>
    <row r="232" spans="1:21" ht="12.75" customHeight="1" x14ac:dyDescent="0.2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64"/>
      <c r="M232" s="57"/>
      <c r="N232" s="57"/>
      <c r="O232" s="64"/>
      <c r="P232" s="64"/>
      <c r="Q232" s="64"/>
      <c r="R232" s="64"/>
      <c r="S232" s="64"/>
      <c r="T232" s="64"/>
      <c r="U232" s="64"/>
    </row>
    <row r="233" spans="1:21" ht="12.75" customHeight="1" x14ac:dyDescent="0.2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64"/>
      <c r="M233" s="57"/>
      <c r="N233" s="57"/>
      <c r="O233" s="64"/>
      <c r="P233" s="64"/>
      <c r="Q233" s="64"/>
      <c r="R233" s="64"/>
      <c r="S233" s="64"/>
      <c r="T233" s="64"/>
      <c r="U233" s="64"/>
    </row>
    <row r="234" spans="1:21" ht="12.75" customHeight="1" x14ac:dyDescent="0.2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64"/>
      <c r="M234" s="57"/>
      <c r="N234" s="57"/>
      <c r="O234" s="64"/>
      <c r="P234" s="64"/>
      <c r="Q234" s="64"/>
      <c r="R234" s="64"/>
      <c r="S234" s="64"/>
      <c r="T234" s="64"/>
      <c r="U234" s="64"/>
    </row>
    <row r="235" spans="1:21" ht="12.75" customHeight="1" x14ac:dyDescent="0.2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64"/>
      <c r="M235" s="57"/>
      <c r="N235" s="57"/>
      <c r="O235" s="64"/>
      <c r="P235" s="64"/>
      <c r="Q235" s="64"/>
      <c r="R235" s="64"/>
      <c r="S235" s="64"/>
      <c r="T235" s="64"/>
      <c r="U235" s="64"/>
    </row>
    <row r="236" spans="1:21" ht="12.75" customHeight="1" x14ac:dyDescent="0.2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64"/>
      <c r="M236" s="57"/>
      <c r="N236" s="57"/>
      <c r="O236" s="64"/>
      <c r="P236" s="64"/>
      <c r="Q236" s="64"/>
      <c r="R236" s="64"/>
      <c r="S236" s="64"/>
      <c r="T236" s="64"/>
      <c r="U236" s="64"/>
    </row>
    <row r="237" spans="1:21" ht="12.75" customHeight="1" x14ac:dyDescent="0.2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64"/>
      <c r="M237" s="57"/>
      <c r="N237" s="57"/>
      <c r="O237" s="64"/>
      <c r="P237" s="64"/>
      <c r="Q237" s="64"/>
      <c r="R237" s="64"/>
      <c r="S237" s="64"/>
      <c r="T237" s="64"/>
      <c r="U237" s="64"/>
    </row>
    <row r="238" spans="1:21" ht="12.75" customHeight="1" x14ac:dyDescent="0.2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64"/>
      <c r="M238" s="57"/>
      <c r="N238" s="57"/>
      <c r="O238" s="64"/>
      <c r="P238" s="64"/>
      <c r="Q238" s="64"/>
      <c r="R238" s="64"/>
      <c r="S238" s="64"/>
      <c r="T238" s="64"/>
      <c r="U238" s="64"/>
    </row>
    <row r="239" spans="1:21" ht="12.75" customHeight="1" x14ac:dyDescent="0.2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64"/>
      <c r="M239" s="57"/>
      <c r="N239" s="57"/>
      <c r="O239" s="64"/>
      <c r="P239" s="64"/>
      <c r="Q239" s="64"/>
      <c r="R239" s="64"/>
      <c r="S239" s="64"/>
      <c r="T239" s="64"/>
      <c r="U239" s="64"/>
    </row>
    <row r="240" spans="1:21" ht="12.75" customHeight="1" x14ac:dyDescent="0.2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64"/>
      <c r="M240" s="57"/>
      <c r="N240" s="57"/>
      <c r="O240" s="64"/>
      <c r="P240" s="64"/>
      <c r="Q240" s="64"/>
      <c r="R240" s="64"/>
      <c r="S240" s="64"/>
      <c r="T240" s="64"/>
      <c r="U240" s="64"/>
    </row>
    <row r="241" spans="1:21" ht="12.75" customHeight="1" x14ac:dyDescent="0.2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64"/>
      <c r="M241" s="57"/>
      <c r="N241" s="57"/>
      <c r="O241" s="64"/>
      <c r="P241" s="64"/>
      <c r="Q241" s="64"/>
      <c r="R241" s="64"/>
      <c r="S241" s="64"/>
      <c r="T241" s="64"/>
      <c r="U241" s="64"/>
    </row>
    <row r="242" spans="1:21" ht="12.75" customHeight="1" x14ac:dyDescent="0.2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64"/>
      <c r="M242" s="57"/>
      <c r="N242" s="57"/>
      <c r="O242" s="64"/>
      <c r="P242" s="64"/>
      <c r="Q242" s="64"/>
      <c r="R242" s="64"/>
      <c r="S242" s="64"/>
      <c r="T242" s="64"/>
      <c r="U242" s="64"/>
    </row>
    <row r="243" spans="1:21" ht="12.75" customHeight="1" x14ac:dyDescent="0.2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64"/>
      <c r="M243" s="57"/>
      <c r="N243" s="57"/>
      <c r="O243" s="64"/>
      <c r="P243" s="64"/>
      <c r="Q243" s="64"/>
      <c r="R243" s="64"/>
      <c r="S243" s="64"/>
      <c r="T243" s="64"/>
      <c r="U243" s="64"/>
    </row>
    <row r="244" spans="1:21" ht="12.75" customHeight="1" x14ac:dyDescent="0.2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64"/>
      <c r="M244" s="57"/>
      <c r="N244" s="57"/>
      <c r="O244" s="64"/>
      <c r="P244" s="64"/>
      <c r="Q244" s="64"/>
      <c r="R244" s="64"/>
      <c r="S244" s="64"/>
      <c r="T244" s="64"/>
      <c r="U244" s="64"/>
    </row>
    <row r="245" spans="1:21" ht="12.75" customHeight="1" x14ac:dyDescent="0.2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64"/>
      <c r="M245" s="57"/>
      <c r="N245" s="57"/>
      <c r="O245" s="64"/>
      <c r="P245" s="64"/>
      <c r="Q245" s="64"/>
      <c r="R245" s="64"/>
      <c r="S245" s="64"/>
      <c r="T245" s="64"/>
      <c r="U245" s="64"/>
    </row>
    <row r="246" spans="1:21" ht="12.75" customHeight="1" x14ac:dyDescent="0.2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64"/>
      <c r="M246" s="57"/>
      <c r="N246" s="57"/>
      <c r="O246" s="64"/>
      <c r="P246" s="64"/>
      <c r="Q246" s="64"/>
      <c r="R246" s="64"/>
      <c r="S246" s="64"/>
      <c r="T246" s="64"/>
      <c r="U246" s="64"/>
    </row>
    <row r="247" spans="1:21" ht="12.75" customHeight="1" x14ac:dyDescent="0.2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64"/>
      <c r="M247" s="57"/>
      <c r="N247" s="57"/>
      <c r="O247" s="64"/>
      <c r="P247" s="64"/>
      <c r="Q247" s="64"/>
      <c r="R247" s="64"/>
      <c r="S247" s="64"/>
      <c r="T247" s="64"/>
      <c r="U247" s="64"/>
    </row>
    <row r="248" spans="1:21" ht="12.75" customHeight="1" x14ac:dyDescent="0.2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64"/>
      <c r="M248" s="57"/>
      <c r="N248" s="57"/>
      <c r="O248" s="64"/>
      <c r="P248" s="64"/>
      <c r="Q248" s="64"/>
      <c r="R248" s="64"/>
      <c r="S248" s="64"/>
      <c r="T248" s="64"/>
      <c r="U248" s="64"/>
    </row>
    <row r="249" spans="1:21" ht="12.75" customHeight="1" x14ac:dyDescent="0.2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64"/>
      <c r="M249" s="57"/>
      <c r="N249" s="57"/>
      <c r="O249" s="64"/>
      <c r="P249" s="64"/>
      <c r="Q249" s="64"/>
      <c r="R249" s="64"/>
      <c r="S249" s="64"/>
      <c r="T249" s="64"/>
      <c r="U249" s="64"/>
    </row>
    <row r="250" spans="1:21" ht="12.75" customHeight="1" x14ac:dyDescent="0.2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64"/>
      <c r="M250" s="57"/>
      <c r="N250" s="57"/>
      <c r="O250" s="64"/>
      <c r="P250" s="64"/>
      <c r="Q250" s="64"/>
      <c r="R250" s="64"/>
      <c r="S250" s="64"/>
      <c r="T250" s="64"/>
      <c r="U250" s="64"/>
    </row>
    <row r="251" spans="1:21" ht="12.75" customHeight="1" x14ac:dyDescent="0.2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64"/>
      <c r="M251" s="57"/>
      <c r="N251" s="57"/>
      <c r="O251" s="64"/>
      <c r="P251" s="64"/>
      <c r="Q251" s="64"/>
      <c r="R251" s="64"/>
      <c r="S251" s="64"/>
      <c r="T251" s="64"/>
      <c r="U251" s="64"/>
    </row>
    <row r="252" spans="1:21" ht="12.75" customHeight="1" x14ac:dyDescent="0.2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64"/>
      <c r="M252" s="57"/>
      <c r="N252" s="57"/>
      <c r="O252" s="64"/>
      <c r="P252" s="64"/>
      <c r="Q252" s="64"/>
      <c r="R252" s="64"/>
      <c r="S252" s="64"/>
      <c r="T252" s="64"/>
      <c r="U252" s="64"/>
    </row>
    <row r="253" spans="1:21" ht="12.75" customHeight="1" x14ac:dyDescent="0.2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64"/>
      <c r="M253" s="57"/>
      <c r="N253" s="57"/>
      <c r="O253" s="64"/>
      <c r="P253" s="64"/>
      <c r="Q253" s="64"/>
      <c r="R253" s="64"/>
      <c r="S253" s="64"/>
      <c r="T253" s="64"/>
      <c r="U253" s="64"/>
    </row>
    <row r="254" spans="1:21" ht="12.75" customHeight="1" x14ac:dyDescent="0.2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64"/>
      <c r="M254" s="57"/>
      <c r="N254" s="57"/>
      <c r="O254" s="64"/>
      <c r="P254" s="64"/>
      <c r="Q254" s="64"/>
      <c r="R254" s="64"/>
      <c r="S254" s="64"/>
      <c r="T254" s="64"/>
      <c r="U254" s="64"/>
    </row>
    <row r="255" spans="1:21" ht="12.75" customHeight="1" x14ac:dyDescent="0.2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64"/>
      <c r="M255" s="57"/>
      <c r="N255" s="57"/>
      <c r="O255" s="64"/>
      <c r="P255" s="64"/>
      <c r="Q255" s="64"/>
      <c r="R255" s="64"/>
      <c r="S255" s="64"/>
      <c r="T255" s="64"/>
      <c r="U255" s="64"/>
    </row>
    <row r="256" spans="1:21" ht="12.75" customHeight="1" x14ac:dyDescent="0.2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64"/>
      <c r="M256" s="57"/>
      <c r="N256" s="57"/>
      <c r="O256" s="64"/>
      <c r="P256" s="64"/>
      <c r="Q256" s="64"/>
      <c r="R256" s="64"/>
      <c r="S256" s="64"/>
      <c r="T256" s="64"/>
      <c r="U256" s="64"/>
    </row>
    <row r="257" spans="1:21" ht="12.75" customHeight="1" x14ac:dyDescent="0.2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64"/>
      <c r="M257" s="57"/>
      <c r="N257" s="57"/>
      <c r="O257" s="64"/>
      <c r="P257" s="64"/>
      <c r="Q257" s="64"/>
      <c r="R257" s="64"/>
      <c r="S257" s="64"/>
      <c r="T257" s="64"/>
      <c r="U257" s="64"/>
    </row>
    <row r="258" spans="1:21" ht="12.75" customHeight="1" x14ac:dyDescent="0.2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64"/>
      <c r="M258" s="57"/>
      <c r="N258" s="57"/>
      <c r="O258" s="64"/>
      <c r="P258" s="64"/>
      <c r="Q258" s="64"/>
      <c r="R258" s="64"/>
      <c r="S258" s="64"/>
      <c r="T258" s="64"/>
      <c r="U258" s="64"/>
    </row>
    <row r="259" spans="1:21" ht="12.75" customHeight="1" x14ac:dyDescent="0.2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64"/>
      <c r="M259" s="57"/>
      <c r="N259" s="57"/>
      <c r="O259" s="64"/>
      <c r="P259" s="64"/>
      <c r="Q259" s="64"/>
      <c r="R259" s="64"/>
      <c r="S259" s="64"/>
      <c r="T259" s="64"/>
      <c r="U259" s="64"/>
    </row>
    <row r="260" spans="1:21" ht="12.75" customHeight="1" x14ac:dyDescent="0.2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64"/>
      <c r="M260" s="57"/>
      <c r="N260" s="57"/>
      <c r="O260" s="64"/>
      <c r="P260" s="64"/>
      <c r="Q260" s="64"/>
      <c r="R260" s="64"/>
      <c r="S260" s="64"/>
      <c r="T260" s="64"/>
      <c r="U260" s="64"/>
    </row>
    <row r="261" spans="1:21" ht="12.75" customHeight="1" x14ac:dyDescent="0.2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64"/>
      <c r="M261" s="57"/>
      <c r="N261" s="57"/>
      <c r="O261" s="64"/>
      <c r="P261" s="64"/>
      <c r="Q261" s="64"/>
      <c r="R261" s="64"/>
      <c r="S261" s="64"/>
      <c r="T261" s="64"/>
      <c r="U261" s="64"/>
    </row>
    <row r="262" spans="1:21" ht="12.75" customHeight="1" x14ac:dyDescent="0.2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64"/>
      <c r="M262" s="57"/>
      <c r="N262" s="57"/>
      <c r="O262" s="64"/>
      <c r="P262" s="64"/>
      <c r="Q262" s="64"/>
      <c r="R262" s="64"/>
      <c r="S262" s="64"/>
      <c r="T262" s="64"/>
      <c r="U262" s="64"/>
    </row>
    <row r="263" spans="1:21" ht="12.75" customHeight="1" x14ac:dyDescent="0.2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64"/>
      <c r="M263" s="57"/>
      <c r="N263" s="57"/>
      <c r="O263" s="64"/>
      <c r="P263" s="64"/>
      <c r="Q263" s="64"/>
      <c r="R263" s="64"/>
      <c r="S263" s="64"/>
      <c r="T263" s="64"/>
      <c r="U263" s="64"/>
    </row>
    <row r="264" spans="1:21" ht="12.75" customHeight="1" x14ac:dyDescent="0.2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64"/>
      <c r="M264" s="57"/>
      <c r="N264" s="57"/>
      <c r="O264" s="64"/>
      <c r="P264" s="64"/>
      <c r="Q264" s="64"/>
      <c r="R264" s="64"/>
      <c r="S264" s="64"/>
      <c r="T264" s="64"/>
      <c r="U264" s="64"/>
    </row>
    <row r="265" spans="1:21" ht="12.75" customHeight="1" x14ac:dyDescent="0.2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64"/>
      <c r="M265" s="57"/>
      <c r="N265" s="57"/>
      <c r="O265" s="64"/>
      <c r="P265" s="64"/>
      <c r="Q265" s="64"/>
      <c r="R265" s="64"/>
      <c r="S265" s="64"/>
      <c r="T265" s="64"/>
      <c r="U265" s="64"/>
    </row>
    <row r="266" spans="1:21" ht="12.75" customHeight="1" x14ac:dyDescent="0.2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64"/>
      <c r="M266" s="57"/>
      <c r="N266" s="57"/>
      <c r="O266" s="64"/>
      <c r="P266" s="64"/>
      <c r="Q266" s="64"/>
      <c r="R266" s="64"/>
      <c r="S266" s="64"/>
      <c r="T266" s="64"/>
      <c r="U266" s="64"/>
    </row>
    <row r="267" spans="1:21" ht="12.75" customHeight="1" x14ac:dyDescent="0.2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64"/>
      <c r="M267" s="57"/>
      <c r="N267" s="57"/>
      <c r="O267" s="64"/>
      <c r="P267" s="64"/>
      <c r="Q267" s="64"/>
      <c r="R267" s="64"/>
      <c r="S267" s="64"/>
      <c r="T267" s="64"/>
      <c r="U267" s="64"/>
    </row>
    <row r="268" spans="1:21" ht="12.75" customHeight="1" x14ac:dyDescent="0.2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64"/>
      <c r="M268" s="57"/>
      <c r="N268" s="57"/>
      <c r="O268" s="64"/>
      <c r="P268" s="64"/>
      <c r="Q268" s="64"/>
      <c r="R268" s="64"/>
      <c r="S268" s="64"/>
      <c r="T268" s="64"/>
      <c r="U268" s="64"/>
    </row>
    <row r="269" spans="1:21" ht="12.75" customHeight="1" x14ac:dyDescent="0.2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64"/>
      <c r="M269" s="57"/>
      <c r="N269" s="57"/>
      <c r="O269" s="64"/>
      <c r="P269" s="64"/>
      <c r="Q269" s="64"/>
      <c r="R269" s="64"/>
      <c r="S269" s="64"/>
      <c r="T269" s="64"/>
      <c r="U269" s="64"/>
    </row>
    <row r="270" spans="1:21" ht="12.75" customHeight="1" x14ac:dyDescent="0.2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64"/>
      <c r="M270" s="57"/>
      <c r="N270" s="57"/>
      <c r="O270" s="64"/>
      <c r="P270" s="64"/>
      <c r="Q270" s="64"/>
      <c r="R270" s="64"/>
      <c r="S270" s="64"/>
      <c r="T270" s="64"/>
      <c r="U270" s="64"/>
    </row>
    <row r="271" spans="1:21" ht="12.75" customHeight="1" x14ac:dyDescent="0.2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64"/>
      <c r="M271" s="57"/>
      <c r="N271" s="57"/>
      <c r="O271" s="64"/>
      <c r="P271" s="64"/>
      <c r="Q271" s="64"/>
      <c r="R271" s="64"/>
      <c r="S271" s="64"/>
      <c r="T271" s="64"/>
      <c r="U271" s="64"/>
    </row>
    <row r="272" spans="1:21" ht="12.75" customHeight="1" x14ac:dyDescent="0.2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64"/>
      <c r="M272" s="57"/>
      <c r="N272" s="57"/>
      <c r="O272" s="64"/>
      <c r="P272" s="64"/>
      <c r="Q272" s="64"/>
      <c r="R272" s="64"/>
      <c r="S272" s="64"/>
      <c r="T272" s="64"/>
      <c r="U272" s="64"/>
    </row>
    <row r="273" spans="1:21" ht="12.75" customHeight="1" x14ac:dyDescent="0.2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64"/>
      <c r="M273" s="57"/>
      <c r="N273" s="57"/>
      <c r="O273" s="64"/>
      <c r="P273" s="64"/>
      <c r="Q273" s="64"/>
      <c r="R273" s="64"/>
      <c r="S273" s="64"/>
      <c r="T273" s="64"/>
      <c r="U273" s="64"/>
    </row>
    <row r="274" spans="1:21" ht="12.75" customHeight="1" x14ac:dyDescent="0.2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64"/>
      <c r="M274" s="57"/>
      <c r="N274" s="57"/>
      <c r="O274" s="64"/>
      <c r="P274" s="64"/>
      <c r="Q274" s="64"/>
      <c r="R274" s="64"/>
      <c r="S274" s="64"/>
      <c r="T274" s="64"/>
      <c r="U274" s="64"/>
    </row>
    <row r="275" spans="1:21" ht="12.75" customHeight="1" x14ac:dyDescent="0.2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64"/>
      <c r="M275" s="57"/>
      <c r="N275" s="57"/>
      <c r="O275" s="64"/>
      <c r="P275" s="64"/>
      <c r="Q275" s="64"/>
      <c r="R275" s="64"/>
      <c r="S275" s="64"/>
      <c r="T275" s="64"/>
      <c r="U275" s="64"/>
    </row>
    <row r="276" spans="1:21" ht="12.75" customHeight="1" x14ac:dyDescent="0.2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64"/>
      <c r="M276" s="57"/>
      <c r="N276" s="57"/>
      <c r="O276" s="64"/>
      <c r="P276" s="64"/>
      <c r="Q276" s="64"/>
      <c r="R276" s="64"/>
      <c r="S276" s="64"/>
      <c r="T276" s="64"/>
      <c r="U276" s="64"/>
    </row>
    <row r="277" spans="1:21" ht="12.75" customHeight="1" x14ac:dyDescent="0.2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64"/>
      <c r="M277" s="57"/>
      <c r="N277" s="57"/>
      <c r="O277" s="64"/>
      <c r="P277" s="64"/>
      <c r="Q277" s="64"/>
      <c r="R277" s="64"/>
      <c r="S277" s="64"/>
      <c r="T277" s="64"/>
      <c r="U277" s="64"/>
    </row>
    <row r="278" spans="1:21" ht="12.75" customHeight="1" x14ac:dyDescent="0.2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64"/>
      <c r="M278" s="57"/>
      <c r="N278" s="57"/>
      <c r="O278" s="64"/>
      <c r="P278" s="64"/>
      <c r="Q278" s="64"/>
      <c r="R278" s="64"/>
      <c r="S278" s="64"/>
      <c r="T278" s="64"/>
      <c r="U278" s="64"/>
    </row>
    <row r="279" spans="1:21" ht="12.75" customHeight="1" x14ac:dyDescent="0.2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64"/>
      <c r="M279" s="57"/>
      <c r="N279" s="57"/>
      <c r="O279" s="64"/>
      <c r="P279" s="64"/>
      <c r="Q279" s="64"/>
      <c r="R279" s="64"/>
      <c r="S279" s="64"/>
      <c r="T279" s="64"/>
      <c r="U279" s="64"/>
    </row>
    <row r="280" spans="1:21" ht="12.75" customHeight="1" x14ac:dyDescent="0.2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64"/>
      <c r="M280" s="57"/>
      <c r="N280" s="57"/>
      <c r="O280" s="64"/>
      <c r="P280" s="64"/>
      <c r="Q280" s="64"/>
      <c r="R280" s="64"/>
      <c r="S280" s="64"/>
      <c r="T280" s="64"/>
      <c r="U280" s="64"/>
    </row>
    <row r="281" spans="1:21" ht="12.75" customHeight="1" x14ac:dyDescent="0.2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64"/>
      <c r="M281" s="57"/>
      <c r="N281" s="57"/>
      <c r="O281" s="64"/>
      <c r="P281" s="64"/>
      <c r="Q281" s="64"/>
      <c r="R281" s="64"/>
      <c r="S281" s="64"/>
      <c r="T281" s="64"/>
      <c r="U281" s="64"/>
    </row>
    <row r="282" spans="1:21" ht="12.75" customHeight="1" x14ac:dyDescent="0.2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64"/>
      <c r="M282" s="57"/>
      <c r="N282" s="57"/>
      <c r="O282" s="64"/>
      <c r="P282" s="64"/>
      <c r="Q282" s="64"/>
      <c r="R282" s="64"/>
      <c r="S282" s="64"/>
      <c r="T282" s="64"/>
      <c r="U282" s="64"/>
    </row>
    <row r="283" spans="1:21" ht="12.75" customHeight="1" x14ac:dyDescent="0.2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64"/>
      <c r="M283" s="57"/>
      <c r="N283" s="57"/>
      <c r="O283" s="64"/>
      <c r="P283" s="64"/>
      <c r="Q283" s="64"/>
      <c r="R283" s="64"/>
      <c r="S283" s="64"/>
      <c r="T283" s="64"/>
      <c r="U283" s="64"/>
    </row>
    <row r="284" spans="1:21" ht="12.75" customHeight="1" x14ac:dyDescent="0.2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64"/>
      <c r="M284" s="57"/>
      <c r="N284" s="57"/>
      <c r="O284" s="64"/>
      <c r="P284" s="64"/>
      <c r="Q284" s="64"/>
      <c r="R284" s="64"/>
      <c r="S284" s="64"/>
      <c r="T284" s="64"/>
      <c r="U284" s="64"/>
    </row>
    <row r="285" spans="1:21" ht="12.75" customHeight="1" x14ac:dyDescent="0.2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64"/>
      <c r="M285" s="57"/>
      <c r="N285" s="57"/>
      <c r="O285" s="64"/>
      <c r="P285" s="64"/>
      <c r="Q285" s="64"/>
      <c r="R285" s="64"/>
      <c r="S285" s="64"/>
      <c r="T285" s="64"/>
      <c r="U285" s="64"/>
    </row>
    <row r="286" spans="1:21" ht="12.75" customHeight="1" x14ac:dyDescent="0.2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64"/>
      <c r="M286" s="57"/>
      <c r="N286" s="57"/>
      <c r="O286" s="64"/>
      <c r="P286" s="64"/>
      <c r="Q286" s="64"/>
      <c r="R286" s="64"/>
      <c r="S286" s="64"/>
      <c r="T286" s="64"/>
      <c r="U286" s="64"/>
    </row>
    <row r="287" spans="1:21" ht="12.75" customHeight="1" x14ac:dyDescent="0.2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64"/>
      <c r="M287" s="57"/>
      <c r="N287" s="57"/>
      <c r="O287" s="64"/>
      <c r="P287" s="64"/>
      <c r="Q287" s="64"/>
      <c r="R287" s="64"/>
      <c r="S287" s="64"/>
      <c r="T287" s="64"/>
      <c r="U287" s="64"/>
    </row>
    <row r="288" spans="1:21" ht="12.75" customHeight="1" x14ac:dyDescent="0.2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64"/>
      <c r="M288" s="57"/>
      <c r="N288" s="57"/>
      <c r="O288" s="64"/>
      <c r="P288" s="64"/>
      <c r="Q288" s="64"/>
      <c r="R288" s="64"/>
      <c r="S288" s="64"/>
      <c r="T288" s="64"/>
      <c r="U288" s="64"/>
    </row>
    <row r="289" spans="1:21" ht="12.75" customHeight="1" x14ac:dyDescent="0.2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64"/>
      <c r="M289" s="57"/>
      <c r="N289" s="57"/>
      <c r="O289" s="64"/>
      <c r="P289" s="64"/>
      <c r="Q289" s="64"/>
      <c r="R289" s="64"/>
      <c r="S289" s="64"/>
      <c r="T289" s="64"/>
      <c r="U289" s="64"/>
    </row>
    <row r="290" spans="1:21" ht="12.75" customHeight="1" x14ac:dyDescent="0.2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64"/>
      <c r="M290" s="57"/>
      <c r="N290" s="57"/>
      <c r="O290" s="64"/>
      <c r="P290" s="64"/>
      <c r="Q290" s="64"/>
      <c r="R290" s="64"/>
      <c r="S290" s="64"/>
      <c r="T290" s="64"/>
      <c r="U290" s="64"/>
    </row>
    <row r="291" spans="1:21" ht="12.75" customHeight="1" x14ac:dyDescent="0.2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64"/>
      <c r="M291" s="57"/>
      <c r="N291" s="57"/>
      <c r="O291" s="64"/>
      <c r="P291" s="64"/>
      <c r="Q291" s="64"/>
      <c r="R291" s="64"/>
      <c r="S291" s="64"/>
      <c r="T291" s="64"/>
      <c r="U291" s="64"/>
    </row>
    <row r="292" spans="1:21" ht="12.75" customHeight="1" x14ac:dyDescent="0.2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64"/>
      <c r="M292" s="57"/>
      <c r="N292" s="57"/>
      <c r="O292" s="64"/>
      <c r="P292" s="64"/>
      <c r="Q292" s="64"/>
      <c r="R292" s="64"/>
      <c r="S292" s="64"/>
      <c r="T292" s="64"/>
      <c r="U292" s="64"/>
    </row>
    <row r="293" spans="1:21" ht="12.75" customHeight="1" x14ac:dyDescent="0.2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64"/>
      <c r="M293" s="57"/>
      <c r="N293" s="57"/>
      <c r="O293" s="64"/>
      <c r="P293" s="64"/>
      <c r="Q293" s="64"/>
      <c r="R293" s="64"/>
      <c r="S293" s="64"/>
      <c r="T293" s="64"/>
      <c r="U293" s="64"/>
    </row>
    <row r="294" spans="1:21" ht="12.75" customHeight="1" x14ac:dyDescent="0.2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64"/>
      <c r="M294" s="57"/>
      <c r="N294" s="57"/>
      <c r="O294" s="64"/>
      <c r="P294" s="64"/>
      <c r="Q294" s="64"/>
      <c r="R294" s="64"/>
      <c r="S294" s="64"/>
      <c r="T294" s="64"/>
      <c r="U294" s="64"/>
    </row>
    <row r="295" spans="1:21" ht="12.75" customHeight="1" x14ac:dyDescent="0.2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64"/>
      <c r="M295" s="57"/>
      <c r="N295" s="57"/>
      <c r="O295" s="64"/>
      <c r="P295" s="64"/>
      <c r="Q295" s="64"/>
      <c r="R295" s="64"/>
      <c r="S295" s="64"/>
      <c r="T295" s="64"/>
      <c r="U295" s="64"/>
    </row>
    <row r="296" spans="1:21" ht="12.75" customHeight="1" x14ac:dyDescent="0.2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64"/>
      <c r="M296" s="57"/>
      <c r="N296" s="57"/>
      <c r="O296" s="64"/>
      <c r="P296" s="64"/>
      <c r="Q296" s="64"/>
      <c r="R296" s="64"/>
      <c r="S296" s="64"/>
      <c r="T296" s="64"/>
      <c r="U296" s="64"/>
    </row>
    <row r="297" spans="1:21" ht="12.75" customHeight="1" x14ac:dyDescent="0.2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64"/>
      <c r="M297" s="57"/>
      <c r="N297" s="57"/>
      <c r="O297" s="64"/>
      <c r="P297" s="64"/>
      <c r="Q297" s="64"/>
      <c r="R297" s="64"/>
      <c r="S297" s="64"/>
      <c r="T297" s="64"/>
      <c r="U297" s="64"/>
    </row>
    <row r="298" spans="1:21" ht="12.75" customHeight="1" x14ac:dyDescent="0.2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64"/>
      <c r="M298" s="57"/>
      <c r="N298" s="57"/>
      <c r="O298" s="64"/>
      <c r="P298" s="64"/>
      <c r="Q298" s="64"/>
      <c r="R298" s="64"/>
      <c r="S298" s="64"/>
      <c r="T298" s="64"/>
      <c r="U298" s="64"/>
    </row>
    <row r="299" spans="1:21" ht="12.75" customHeight="1" x14ac:dyDescent="0.2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64"/>
      <c r="M299" s="57"/>
      <c r="N299" s="57"/>
      <c r="O299" s="64"/>
      <c r="P299" s="64"/>
      <c r="Q299" s="64"/>
      <c r="R299" s="64"/>
      <c r="S299" s="64"/>
      <c r="T299" s="64"/>
      <c r="U299" s="64"/>
    </row>
    <row r="300" spans="1:21" ht="12.75" customHeight="1" x14ac:dyDescent="0.2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64"/>
      <c r="M300" s="57"/>
      <c r="N300" s="57"/>
      <c r="O300" s="64"/>
      <c r="P300" s="64"/>
      <c r="Q300" s="64"/>
      <c r="R300" s="64"/>
      <c r="S300" s="64"/>
      <c r="T300" s="64"/>
      <c r="U300" s="64"/>
    </row>
    <row r="301" spans="1:21" ht="12.75" customHeight="1" x14ac:dyDescent="0.2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64"/>
      <c r="M301" s="57"/>
      <c r="N301" s="57"/>
      <c r="O301" s="64"/>
      <c r="P301" s="64"/>
      <c r="Q301" s="64"/>
      <c r="R301" s="64"/>
      <c r="S301" s="64"/>
      <c r="T301" s="64"/>
      <c r="U301" s="64"/>
    </row>
    <row r="302" spans="1:21" ht="12.75" customHeight="1" x14ac:dyDescent="0.2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64"/>
      <c r="M302" s="57"/>
      <c r="N302" s="57"/>
      <c r="O302" s="64"/>
      <c r="P302" s="64"/>
      <c r="Q302" s="64"/>
      <c r="R302" s="64"/>
      <c r="S302" s="64"/>
      <c r="T302" s="64"/>
      <c r="U302" s="64"/>
    </row>
    <row r="303" spans="1:21" ht="12.75" customHeight="1" x14ac:dyDescent="0.2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64"/>
      <c r="M303" s="57"/>
      <c r="N303" s="57"/>
      <c r="O303" s="64"/>
      <c r="P303" s="64"/>
      <c r="Q303" s="64"/>
      <c r="R303" s="64"/>
      <c r="S303" s="64"/>
      <c r="T303" s="64"/>
      <c r="U303" s="64"/>
    </row>
    <row r="304" spans="1:21" ht="12.75" customHeight="1" x14ac:dyDescent="0.2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64"/>
      <c r="M304" s="57"/>
      <c r="N304" s="57"/>
      <c r="O304" s="64"/>
      <c r="P304" s="64"/>
      <c r="Q304" s="64"/>
      <c r="R304" s="64"/>
      <c r="S304" s="64"/>
      <c r="T304" s="64"/>
      <c r="U304" s="64"/>
    </row>
    <row r="305" spans="1:21" ht="12.75" customHeight="1" x14ac:dyDescent="0.2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64"/>
      <c r="M305" s="57"/>
      <c r="N305" s="57"/>
      <c r="O305" s="64"/>
      <c r="P305" s="64"/>
      <c r="Q305" s="64"/>
      <c r="R305" s="64"/>
      <c r="S305" s="64"/>
      <c r="T305" s="64"/>
      <c r="U305" s="64"/>
    </row>
    <row r="306" spans="1:21" ht="12.75" customHeight="1" x14ac:dyDescent="0.2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64"/>
      <c r="M306" s="57"/>
      <c r="N306" s="57"/>
      <c r="O306" s="64"/>
      <c r="P306" s="64"/>
      <c r="Q306" s="64"/>
      <c r="R306" s="64"/>
      <c r="S306" s="64"/>
      <c r="T306" s="64"/>
      <c r="U306" s="64"/>
    </row>
    <row r="307" spans="1:21" ht="12.75" customHeight="1" x14ac:dyDescent="0.2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64"/>
      <c r="M307" s="57"/>
      <c r="N307" s="57"/>
      <c r="O307" s="64"/>
      <c r="P307" s="64"/>
      <c r="Q307" s="64"/>
      <c r="R307" s="64"/>
      <c r="S307" s="64"/>
      <c r="T307" s="64"/>
      <c r="U307" s="64"/>
    </row>
    <row r="308" spans="1:21" ht="12.75" customHeight="1" x14ac:dyDescent="0.2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64"/>
      <c r="M308" s="57"/>
      <c r="N308" s="57"/>
      <c r="O308" s="64"/>
      <c r="P308" s="64"/>
      <c r="Q308" s="64"/>
      <c r="R308" s="64"/>
      <c r="S308" s="64"/>
      <c r="T308" s="64"/>
      <c r="U308" s="64"/>
    </row>
    <row r="309" spans="1:21" ht="12.75" customHeight="1" x14ac:dyDescent="0.2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64"/>
      <c r="M309" s="57"/>
      <c r="N309" s="57"/>
      <c r="O309" s="64"/>
      <c r="P309" s="64"/>
      <c r="Q309" s="64"/>
      <c r="R309" s="64"/>
      <c r="S309" s="64"/>
      <c r="T309" s="64"/>
      <c r="U309" s="64"/>
    </row>
    <row r="310" spans="1:21" ht="12.75" customHeight="1" x14ac:dyDescent="0.2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64"/>
      <c r="M310" s="57"/>
      <c r="N310" s="57"/>
      <c r="O310" s="64"/>
      <c r="P310" s="64"/>
      <c r="Q310" s="64"/>
      <c r="R310" s="64"/>
      <c r="S310" s="64"/>
      <c r="T310" s="64"/>
      <c r="U310" s="64"/>
    </row>
    <row r="311" spans="1:21" ht="12.75" customHeight="1" x14ac:dyDescent="0.2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64"/>
      <c r="M311" s="57"/>
      <c r="N311" s="57"/>
      <c r="O311" s="64"/>
      <c r="P311" s="64"/>
      <c r="Q311" s="64"/>
      <c r="R311" s="64"/>
      <c r="S311" s="64"/>
      <c r="T311" s="64"/>
      <c r="U311" s="64"/>
    </row>
    <row r="312" spans="1:21" ht="12.75" customHeight="1" x14ac:dyDescent="0.2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64"/>
      <c r="M312" s="57"/>
      <c r="N312" s="57"/>
      <c r="O312" s="64"/>
      <c r="P312" s="64"/>
      <c r="Q312" s="64"/>
      <c r="R312" s="64"/>
      <c r="S312" s="64"/>
      <c r="T312" s="64"/>
      <c r="U312" s="64"/>
    </row>
    <row r="313" spans="1:21" ht="12.75" customHeight="1" x14ac:dyDescent="0.2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64"/>
      <c r="M313" s="57"/>
      <c r="N313" s="57"/>
      <c r="O313" s="64"/>
      <c r="P313" s="64"/>
      <c r="Q313" s="64"/>
      <c r="R313" s="64"/>
      <c r="S313" s="64"/>
      <c r="T313" s="64"/>
      <c r="U313" s="64"/>
    </row>
    <row r="314" spans="1:21" ht="12.75" customHeight="1" x14ac:dyDescent="0.2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64"/>
      <c r="M314" s="57"/>
      <c r="N314" s="57"/>
      <c r="O314" s="64"/>
      <c r="P314" s="64"/>
      <c r="Q314" s="64"/>
      <c r="R314" s="64"/>
      <c r="S314" s="64"/>
      <c r="T314" s="64"/>
      <c r="U314" s="64"/>
    </row>
    <row r="315" spans="1:21" ht="12.75" customHeight="1" x14ac:dyDescent="0.2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64"/>
      <c r="M315" s="57"/>
      <c r="N315" s="57"/>
      <c r="O315" s="64"/>
      <c r="P315" s="64"/>
      <c r="Q315" s="64"/>
      <c r="R315" s="64"/>
      <c r="S315" s="64"/>
      <c r="T315" s="64"/>
      <c r="U315" s="64"/>
    </row>
    <row r="316" spans="1:21" ht="12.75" customHeight="1" x14ac:dyDescent="0.2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64"/>
      <c r="M316" s="57"/>
      <c r="N316" s="57"/>
      <c r="O316" s="64"/>
      <c r="P316" s="64"/>
      <c r="Q316" s="64"/>
      <c r="R316" s="64"/>
      <c r="S316" s="64"/>
      <c r="T316" s="64"/>
      <c r="U316" s="64"/>
    </row>
    <row r="317" spans="1:21" ht="12.75" customHeight="1" x14ac:dyDescent="0.2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64"/>
      <c r="M317" s="57"/>
      <c r="N317" s="57"/>
      <c r="O317" s="64"/>
      <c r="P317" s="64"/>
      <c r="Q317" s="64"/>
      <c r="R317" s="64"/>
      <c r="S317" s="64"/>
      <c r="T317" s="64"/>
      <c r="U317" s="64"/>
    </row>
    <row r="318" spans="1:21" ht="12.75" customHeight="1" x14ac:dyDescent="0.2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64"/>
      <c r="M318" s="57"/>
      <c r="N318" s="57"/>
      <c r="O318" s="64"/>
      <c r="P318" s="64"/>
      <c r="Q318" s="64"/>
      <c r="R318" s="64"/>
      <c r="S318" s="64"/>
      <c r="T318" s="64"/>
      <c r="U318" s="64"/>
    </row>
    <row r="319" spans="1:21" ht="12.75" customHeight="1" x14ac:dyDescent="0.2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64"/>
      <c r="M319" s="57"/>
      <c r="N319" s="57"/>
      <c r="O319" s="64"/>
      <c r="P319" s="64"/>
      <c r="Q319" s="64"/>
      <c r="R319" s="64"/>
      <c r="S319" s="64"/>
      <c r="T319" s="64"/>
      <c r="U319" s="64"/>
    </row>
    <row r="320" spans="1:21" ht="12.75" customHeight="1" x14ac:dyDescent="0.2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64"/>
      <c r="M320" s="57"/>
      <c r="N320" s="57"/>
      <c r="O320" s="64"/>
      <c r="P320" s="64"/>
      <c r="Q320" s="64"/>
      <c r="R320" s="64"/>
      <c r="S320" s="64"/>
      <c r="T320" s="64"/>
      <c r="U320" s="64"/>
    </row>
    <row r="321" spans="1:21" ht="12.75" customHeight="1" x14ac:dyDescent="0.2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64"/>
      <c r="M321" s="57"/>
      <c r="N321" s="57"/>
      <c r="O321" s="64"/>
      <c r="P321" s="64"/>
      <c r="Q321" s="64"/>
      <c r="R321" s="64"/>
      <c r="S321" s="64"/>
      <c r="T321" s="64"/>
      <c r="U321" s="64"/>
    </row>
    <row r="322" spans="1:21" ht="12.75" customHeight="1" x14ac:dyDescent="0.2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64"/>
      <c r="M322" s="57"/>
      <c r="N322" s="57"/>
      <c r="O322" s="64"/>
      <c r="P322" s="64"/>
      <c r="Q322" s="64"/>
      <c r="R322" s="64"/>
      <c r="S322" s="64"/>
      <c r="T322" s="64"/>
      <c r="U322" s="64"/>
    </row>
    <row r="323" spans="1:21" ht="12.75" customHeight="1" x14ac:dyDescent="0.2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64"/>
      <c r="M323" s="57"/>
      <c r="N323" s="57"/>
      <c r="O323" s="64"/>
      <c r="P323" s="64"/>
      <c r="Q323" s="64"/>
      <c r="R323" s="64"/>
      <c r="S323" s="64"/>
      <c r="T323" s="64"/>
      <c r="U323" s="64"/>
    </row>
    <row r="324" spans="1:21" ht="12.75" customHeight="1" x14ac:dyDescent="0.2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64"/>
      <c r="M324" s="57"/>
      <c r="N324" s="57"/>
      <c r="O324" s="64"/>
      <c r="P324" s="64"/>
      <c r="Q324" s="64"/>
      <c r="R324" s="64"/>
      <c r="S324" s="64"/>
      <c r="T324" s="64"/>
      <c r="U324" s="64"/>
    </row>
    <row r="325" spans="1:21" ht="12.75" customHeight="1" x14ac:dyDescent="0.2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64"/>
      <c r="M325" s="57"/>
      <c r="N325" s="57"/>
      <c r="O325" s="64"/>
      <c r="P325" s="64"/>
      <c r="Q325" s="64"/>
      <c r="R325" s="64"/>
      <c r="S325" s="64"/>
      <c r="T325" s="64"/>
      <c r="U325" s="64"/>
    </row>
    <row r="326" spans="1:21" ht="12.75" customHeight="1" x14ac:dyDescent="0.2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64"/>
      <c r="M326" s="57"/>
      <c r="N326" s="57"/>
      <c r="O326" s="64"/>
      <c r="P326" s="64"/>
      <c r="Q326" s="64"/>
      <c r="R326" s="64"/>
      <c r="S326" s="64"/>
      <c r="T326" s="64"/>
      <c r="U326" s="64"/>
    </row>
    <row r="327" spans="1:21" ht="12.75" customHeight="1" x14ac:dyDescent="0.2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64"/>
      <c r="M327" s="57"/>
      <c r="N327" s="57"/>
      <c r="O327" s="64"/>
      <c r="P327" s="64"/>
      <c r="Q327" s="64"/>
      <c r="R327" s="64"/>
      <c r="S327" s="64"/>
      <c r="T327" s="64"/>
      <c r="U327" s="64"/>
    </row>
    <row r="328" spans="1:21" ht="12.75" customHeight="1" x14ac:dyDescent="0.2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64"/>
      <c r="M328" s="57"/>
      <c r="N328" s="57"/>
      <c r="O328" s="64"/>
      <c r="P328" s="64"/>
      <c r="Q328" s="64"/>
      <c r="R328" s="64"/>
      <c r="S328" s="64"/>
      <c r="T328" s="64"/>
      <c r="U328" s="64"/>
    </row>
    <row r="329" spans="1:21" ht="12.75" customHeight="1" x14ac:dyDescent="0.2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64"/>
      <c r="M329" s="57"/>
      <c r="N329" s="57"/>
      <c r="O329" s="64"/>
      <c r="P329" s="64"/>
      <c r="Q329" s="64"/>
      <c r="R329" s="64"/>
      <c r="S329" s="64"/>
      <c r="T329" s="64"/>
      <c r="U329" s="64"/>
    </row>
    <row r="330" spans="1:21" ht="12.75" customHeight="1" x14ac:dyDescent="0.2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64"/>
      <c r="M330" s="57"/>
      <c r="N330" s="57"/>
      <c r="O330" s="64"/>
      <c r="P330" s="64"/>
      <c r="Q330" s="64"/>
      <c r="R330" s="64"/>
      <c r="S330" s="64"/>
      <c r="T330" s="64"/>
      <c r="U330" s="64"/>
    </row>
    <row r="331" spans="1:21" ht="12.75" customHeight="1" x14ac:dyDescent="0.2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64"/>
      <c r="M331" s="57"/>
      <c r="N331" s="57"/>
      <c r="O331" s="64"/>
      <c r="P331" s="64"/>
      <c r="Q331" s="64"/>
      <c r="R331" s="64"/>
      <c r="S331" s="64"/>
      <c r="T331" s="64"/>
      <c r="U331" s="64"/>
    </row>
    <row r="332" spans="1:21" ht="12.75" customHeight="1" x14ac:dyDescent="0.2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64"/>
      <c r="M332" s="57"/>
      <c r="N332" s="57"/>
      <c r="O332" s="64"/>
      <c r="P332" s="64"/>
      <c r="Q332" s="64"/>
      <c r="R332" s="64"/>
      <c r="S332" s="64"/>
      <c r="T332" s="64"/>
      <c r="U332" s="64"/>
    </row>
    <row r="333" spans="1:21" ht="12.75" customHeight="1" x14ac:dyDescent="0.2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64"/>
      <c r="M333" s="57"/>
      <c r="N333" s="57"/>
      <c r="O333" s="64"/>
      <c r="P333" s="64"/>
      <c r="Q333" s="64"/>
      <c r="R333" s="64"/>
      <c r="S333" s="64"/>
      <c r="T333" s="64"/>
      <c r="U333" s="64"/>
    </row>
    <row r="334" spans="1:21" ht="12.75" customHeight="1" x14ac:dyDescent="0.2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64"/>
      <c r="M334" s="57"/>
      <c r="N334" s="57"/>
      <c r="O334" s="64"/>
      <c r="P334" s="64"/>
      <c r="Q334" s="64"/>
      <c r="R334" s="64"/>
      <c r="S334" s="64"/>
      <c r="T334" s="64"/>
      <c r="U334" s="64"/>
    </row>
    <row r="335" spans="1:21" ht="12.75" customHeight="1" x14ac:dyDescent="0.2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64"/>
      <c r="M335" s="57"/>
      <c r="N335" s="57"/>
      <c r="O335" s="64"/>
      <c r="P335" s="64"/>
      <c r="Q335" s="64"/>
      <c r="R335" s="64"/>
      <c r="S335" s="64"/>
      <c r="T335" s="64"/>
      <c r="U335" s="64"/>
    </row>
    <row r="336" spans="1:21" ht="12.75" customHeight="1" x14ac:dyDescent="0.2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64"/>
      <c r="M336" s="57"/>
      <c r="N336" s="57"/>
      <c r="O336" s="64"/>
      <c r="P336" s="64"/>
      <c r="Q336" s="64"/>
      <c r="R336" s="64"/>
      <c r="S336" s="64"/>
      <c r="T336" s="64"/>
      <c r="U336" s="64"/>
    </row>
    <row r="337" spans="1:21" ht="12.75" customHeight="1" x14ac:dyDescent="0.2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64"/>
      <c r="M337" s="57"/>
      <c r="N337" s="57"/>
      <c r="O337" s="64"/>
      <c r="P337" s="64"/>
      <c r="Q337" s="64"/>
      <c r="R337" s="64"/>
      <c r="S337" s="64"/>
      <c r="T337" s="64"/>
      <c r="U337" s="64"/>
    </row>
    <row r="338" spans="1:21" ht="12.75" customHeight="1" x14ac:dyDescent="0.2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64"/>
      <c r="M338" s="57"/>
      <c r="N338" s="57"/>
      <c r="O338" s="64"/>
      <c r="P338" s="64"/>
      <c r="Q338" s="64"/>
      <c r="R338" s="64"/>
      <c r="S338" s="64"/>
      <c r="T338" s="64"/>
      <c r="U338" s="64"/>
    </row>
    <row r="339" spans="1:21" ht="12.75" customHeight="1" x14ac:dyDescent="0.2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64"/>
      <c r="M339" s="57"/>
      <c r="N339" s="57"/>
      <c r="O339" s="64"/>
      <c r="P339" s="64"/>
      <c r="Q339" s="64"/>
      <c r="R339" s="64"/>
      <c r="S339" s="64"/>
      <c r="T339" s="64"/>
      <c r="U339" s="64"/>
    </row>
    <row r="340" spans="1:21" ht="12.75" customHeight="1" x14ac:dyDescent="0.2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64"/>
      <c r="M340" s="57"/>
      <c r="N340" s="57"/>
      <c r="O340" s="64"/>
      <c r="P340" s="64"/>
      <c r="Q340" s="64"/>
      <c r="R340" s="64"/>
      <c r="S340" s="64"/>
      <c r="T340" s="64"/>
      <c r="U340" s="64"/>
    </row>
    <row r="341" spans="1:21" ht="12.75" customHeight="1" x14ac:dyDescent="0.2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64"/>
      <c r="M341" s="57"/>
      <c r="N341" s="57"/>
      <c r="O341" s="64"/>
      <c r="P341" s="64"/>
      <c r="Q341" s="64"/>
      <c r="R341" s="64"/>
      <c r="S341" s="64"/>
      <c r="T341" s="64"/>
      <c r="U341" s="64"/>
    </row>
    <row r="342" spans="1:21" ht="12.75" customHeight="1" x14ac:dyDescent="0.2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64"/>
      <c r="M342" s="57"/>
      <c r="N342" s="57"/>
      <c r="O342" s="64"/>
      <c r="P342" s="64"/>
      <c r="Q342" s="64"/>
      <c r="R342" s="64"/>
      <c r="S342" s="64"/>
      <c r="T342" s="64"/>
      <c r="U342" s="64"/>
    </row>
    <row r="343" spans="1:21" ht="12.75" customHeight="1" x14ac:dyDescent="0.2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64"/>
      <c r="M343" s="57"/>
      <c r="N343" s="57"/>
      <c r="O343" s="64"/>
      <c r="P343" s="64"/>
      <c r="Q343" s="64"/>
      <c r="R343" s="64"/>
      <c r="S343" s="64"/>
      <c r="T343" s="64"/>
      <c r="U343" s="64"/>
    </row>
    <row r="344" spans="1:21" ht="12.75" customHeight="1" x14ac:dyDescent="0.2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64"/>
      <c r="M344" s="57"/>
      <c r="N344" s="57"/>
      <c r="O344" s="64"/>
      <c r="P344" s="64"/>
      <c r="Q344" s="64"/>
      <c r="R344" s="64"/>
      <c r="S344" s="64"/>
      <c r="T344" s="64"/>
      <c r="U344" s="64"/>
    </row>
    <row r="345" spans="1:21" ht="12.75" customHeight="1" x14ac:dyDescent="0.2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64"/>
      <c r="M345" s="57"/>
      <c r="N345" s="57"/>
      <c r="O345" s="64"/>
      <c r="P345" s="64"/>
      <c r="Q345" s="64"/>
      <c r="R345" s="64"/>
      <c r="S345" s="64"/>
      <c r="T345" s="64"/>
      <c r="U345" s="64"/>
    </row>
    <row r="346" spans="1:21" ht="12.75" customHeight="1" x14ac:dyDescent="0.2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64"/>
      <c r="M346" s="57"/>
      <c r="N346" s="57"/>
      <c r="O346" s="64"/>
      <c r="P346" s="64"/>
      <c r="Q346" s="64"/>
      <c r="R346" s="64"/>
      <c r="S346" s="64"/>
      <c r="T346" s="64"/>
      <c r="U346" s="64"/>
    </row>
    <row r="347" spans="1:21" ht="12.75" customHeight="1" x14ac:dyDescent="0.2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64"/>
      <c r="M347" s="57"/>
      <c r="N347" s="57"/>
      <c r="O347" s="64"/>
      <c r="P347" s="64"/>
      <c r="Q347" s="64"/>
      <c r="R347" s="64"/>
      <c r="S347" s="64"/>
      <c r="T347" s="64"/>
      <c r="U347" s="64"/>
    </row>
    <row r="348" spans="1:21" ht="12.75" customHeight="1" x14ac:dyDescent="0.2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64"/>
      <c r="M348" s="57"/>
      <c r="N348" s="57"/>
      <c r="O348" s="64"/>
      <c r="P348" s="64"/>
      <c r="Q348" s="64"/>
      <c r="R348" s="64"/>
      <c r="S348" s="64"/>
      <c r="T348" s="64"/>
      <c r="U348" s="64"/>
    </row>
    <row r="349" spans="1:21" ht="12.75" customHeight="1" x14ac:dyDescent="0.2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64"/>
      <c r="M349" s="57"/>
      <c r="N349" s="57"/>
      <c r="O349" s="64"/>
      <c r="P349" s="64"/>
      <c r="Q349" s="64"/>
      <c r="R349" s="64"/>
      <c r="S349" s="64"/>
      <c r="T349" s="64"/>
      <c r="U349" s="64"/>
    </row>
    <row r="350" spans="1:21" ht="12.75" customHeight="1" x14ac:dyDescent="0.2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64"/>
      <c r="M350" s="57"/>
      <c r="N350" s="57"/>
      <c r="O350" s="64"/>
      <c r="P350" s="64"/>
      <c r="Q350" s="64"/>
      <c r="R350" s="64"/>
      <c r="S350" s="64"/>
      <c r="T350" s="64"/>
      <c r="U350" s="64"/>
    </row>
    <row r="351" spans="1:21" ht="12.75" customHeight="1" x14ac:dyDescent="0.2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64"/>
      <c r="M351" s="57"/>
      <c r="N351" s="57"/>
      <c r="O351" s="64"/>
      <c r="P351" s="64"/>
      <c r="Q351" s="64"/>
      <c r="R351" s="64"/>
      <c r="S351" s="64"/>
      <c r="T351" s="64"/>
      <c r="U351" s="64"/>
    </row>
    <row r="352" spans="1:21" ht="12.75" customHeight="1" x14ac:dyDescent="0.2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64"/>
      <c r="M352" s="57"/>
      <c r="N352" s="57"/>
      <c r="O352" s="64"/>
      <c r="P352" s="64"/>
      <c r="Q352" s="64"/>
      <c r="R352" s="64"/>
      <c r="S352" s="64"/>
      <c r="T352" s="64"/>
      <c r="U352" s="64"/>
    </row>
    <row r="353" spans="1:21" ht="12.75" customHeight="1" x14ac:dyDescent="0.2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64"/>
      <c r="M353" s="57"/>
      <c r="N353" s="57"/>
      <c r="O353" s="64"/>
      <c r="P353" s="64"/>
      <c r="Q353" s="64"/>
      <c r="R353" s="64"/>
      <c r="S353" s="64"/>
      <c r="T353" s="64"/>
      <c r="U353" s="64"/>
    </row>
    <row r="354" spans="1:21" ht="12.75" customHeight="1" x14ac:dyDescent="0.2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64"/>
      <c r="M354" s="57"/>
      <c r="N354" s="57"/>
      <c r="O354" s="64"/>
      <c r="P354" s="64"/>
      <c r="Q354" s="64"/>
      <c r="R354" s="64"/>
      <c r="S354" s="64"/>
      <c r="T354" s="64"/>
      <c r="U354" s="64"/>
    </row>
    <row r="355" spans="1:21" ht="12.75" customHeight="1" x14ac:dyDescent="0.2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64"/>
      <c r="M355" s="57"/>
      <c r="N355" s="57"/>
      <c r="O355" s="64"/>
      <c r="P355" s="64"/>
      <c r="Q355" s="64"/>
      <c r="R355" s="64"/>
      <c r="S355" s="64"/>
      <c r="T355" s="64"/>
      <c r="U355" s="64"/>
    </row>
    <row r="356" spans="1:21" ht="12.75" customHeight="1" x14ac:dyDescent="0.2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64"/>
      <c r="M356" s="57"/>
      <c r="N356" s="57"/>
      <c r="O356" s="64"/>
      <c r="P356" s="64"/>
      <c r="Q356" s="64"/>
      <c r="R356" s="64"/>
      <c r="S356" s="64"/>
      <c r="T356" s="64"/>
      <c r="U356" s="64"/>
    </row>
    <row r="357" spans="1:21" ht="12.75" customHeight="1" x14ac:dyDescent="0.2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64"/>
      <c r="M357" s="57"/>
      <c r="N357" s="57"/>
      <c r="O357" s="64"/>
      <c r="P357" s="64"/>
      <c r="Q357" s="64"/>
      <c r="R357" s="64"/>
      <c r="S357" s="64"/>
      <c r="T357" s="64"/>
      <c r="U357" s="64"/>
    </row>
    <row r="358" spans="1:21" ht="12.75" customHeight="1" x14ac:dyDescent="0.2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64"/>
      <c r="M358" s="57"/>
      <c r="N358" s="57"/>
      <c r="O358" s="64"/>
      <c r="P358" s="64"/>
      <c r="Q358" s="64"/>
      <c r="R358" s="64"/>
      <c r="S358" s="64"/>
      <c r="T358" s="64"/>
      <c r="U358" s="64"/>
    </row>
    <row r="359" spans="1:21" ht="12.75" customHeight="1" x14ac:dyDescent="0.2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64"/>
      <c r="M359" s="57"/>
      <c r="N359" s="57"/>
      <c r="O359" s="64"/>
      <c r="P359" s="64"/>
      <c r="Q359" s="64"/>
      <c r="R359" s="64"/>
      <c r="S359" s="64"/>
      <c r="T359" s="64"/>
      <c r="U359" s="64"/>
    </row>
    <row r="360" spans="1:21" ht="12.75" customHeight="1" x14ac:dyDescent="0.2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64"/>
      <c r="M360" s="57"/>
      <c r="N360" s="57"/>
      <c r="O360" s="64"/>
      <c r="P360" s="64"/>
      <c r="Q360" s="64"/>
      <c r="R360" s="64"/>
      <c r="S360" s="64"/>
      <c r="T360" s="64"/>
      <c r="U360" s="64"/>
    </row>
    <row r="361" spans="1:21" ht="12.75" customHeight="1" x14ac:dyDescent="0.2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64"/>
      <c r="M361" s="57"/>
      <c r="N361" s="57"/>
      <c r="O361" s="64"/>
      <c r="P361" s="64"/>
      <c r="Q361" s="64"/>
      <c r="R361" s="64"/>
      <c r="S361" s="64"/>
      <c r="T361" s="64"/>
      <c r="U361" s="64"/>
    </row>
    <row r="362" spans="1:21" ht="12.75" customHeight="1" x14ac:dyDescent="0.2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64"/>
      <c r="M362" s="57"/>
      <c r="N362" s="57"/>
      <c r="O362" s="64"/>
      <c r="P362" s="64"/>
      <c r="Q362" s="64"/>
      <c r="R362" s="64"/>
      <c r="S362" s="64"/>
      <c r="T362" s="64"/>
      <c r="U362" s="64"/>
    </row>
    <row r="363" spans="1:21" ht="12.75" customHeight="1" x14ac:dyDescent="0.2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64"/>
      <c r="M363" s="57"/>
      <c r="N363" s="57"/>
      <c r="O363" s="64"/>
      <c r="P363" s="64"/>
      <c r="Q363" s="64"/>
      <c r="R363" s="64"/>
      <c r="S363" s="64"/>
      <c r="T363" s="64"/>
      <c r="U363" s="64"/>
    </row>
    <row r="364" spans="1:21" ht="12.75" customHeight="1" x14ac:dyDescent="0.2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64"/>
      <c r="M364" s="57"/>
      <c r="N364" s="57"/>
      <c r="O364" s="64"/>
      <c r="P364" s="64"/>
      <c r="Q364" s="64"/>
      <c r="R364" s="64"/>
      <c r="S364" s="64"/>
      <c r="T364" s="64"/>
      <c r="U364" s="64"/>
    </row>
    <row r="365" spans="1:21" ht="12.75" customHeight="1" x14ac:dyDescent="0.2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64"/>
      <c r="M365" s="57"/>
      <c r="N365" s="57"/>
      <c r="O365" s="64"/>
      <c r="P365" s="64"/>
      <c r="Q365" s="64"/>
      <c r="R365" s="64"/>
      <c r="S365" s="64"/>
      <c r="T365" s="64"/>
      <c r="U365" s="64"/>
    </row>
    <row r="366" spans="1:21" ht="12.75" customHeight="1" x14ac:dyDescent="0.2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64"/>
      <c r="M366" s="57"/>
      <c r="N366" s="57"/>
      <c r="O366" s="64"/>
      <c r="P366" s="64"/>
      <c r="Q366" s="64"/>
      <c r="R366" s="64"/>
      <c r="S366" s="64"/>
      <c r="T366" s="64"/>
      <c r="U366" s="64"/>
    </row>
    <row r="367" spans="1:21" ht="12.75" customHeight="1" x14ac:dyDescent="0.2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64"/>
      <c r="M367" s="57"/>
      <c r="N367" s="57"/>
      <c r="O367" s="64"/>
      <c r="P367" s="64"/>
      <c r="Q367" s="64"/>
      <c r="R367" s="64"/>
      <c r="S367" s="64"/>
      <c r="T367" s="64"/>
      <c r="U367" s="64"/>
    </row>
    <row r="368" spans="1:21" ht="12.75" customHeight="1" x14ac:dyDescent="0.2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64"/>
      <c r="M368" s="57"/>
      <c r="N368" s="57"/>
      <c r="O368" s="64"/>
      <c r="P368" s="64"/>
      <c r="Q368" s="64"/>
      <c r="R368" s="64"/>
      <c r="S368" s="64"/>
      <c r="T368" s="64"/>
      <c r="U368" s="64"/>
    </row>
    <row r="369" spans="1:21" ht="12.75" customHeight="1" x14ac:dyDescent="0.2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64"/>
      <c r="M369" s="57"/>
      <c r="N369" s="57"/>
      <c r="O369" s="64"/>
      <c r="P369" s="64"/>
      <c r="Q369" s="64"/>
      <c r="R369" s="64"/>
      <c r="S369" s="64"/>
      <c r="T369" s="64"/>
      <c r="U369" s="64"/>
    </row>
    <row r="370" spans="1:21" ht="12.75" customHeight="1" x14ac:dyDescent="0.2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64"/>
      <c r="M370" s="57"/>
      <c r="N370" s="57"/>
      <c r="O370" s="64"/>
      <c r="P370" s="64"/>
      <c r="Q370" s="64"/>
      <c r="R370" s="64"/>
      <c r="S370" s="64"/>
      <c r="T370" s="64"/>
      <c r="U370" s="64"/>
    </row>
    <row r="371" spans="1:21" ht="12.75" customHeight="1" x14ac:dyDescent="0.2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64"/>
      <c r="M371" s="57"/>
      <c r="N371" s="57"/>
      <c r="O371" s="64"/>
      <c r="P371" s="64"/>
      <c r="Q371" s="64"/>
      <c r="R371" s="64"/>
      <c r="S371" s="64"/>
      <c r="T371" s="64"/>
      <c r="U371" s="64"/>
    </row>
    <row r="372" spans="1:21" ht="12.75" customHeight="1" x14ac:dyDescent="0.2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64"/>
      <c r="M372" s="57"/>
      <c r="N372" s="57"/>
      <c r="O372" s="64"/>
      <c r="P372" s="64"/>
      <c r="Q372" s="64"/>
      <c r="R372" s="64"/>
      <c r="S372" s="64"/>
      <c r="T372" s="64"/>
      <c r="U372" s="64"/>
    </row>
    <row r="373" spans="1:21" ht="12.75" customHeight="1" x14ac:dyDescent="0.2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64"/>
      <c r="M373" s="57"/>
      <c r="N373" s="57"/>
      <c r="O373" s="64"/>
      <c r="P373" s="64"/>
      <c r="Q373" s="64"/>
      <c r="R373" s="64"/>
      <c r="S373" s="64"/>
      <c r="T373" s="64"/>
      <c r="U373" s="64"/>
    </row>
    <row r="374" spans="1:21" ht="12.75" customHeight="1" x14ac:dyDescent="0.2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64"/>
      <c r="M374" s="57"/>
      <c r="N374" s="57"/>
      <c r="O374" s="64"/>
      <c r="P374" s="64"/>
      <c r="Q374" s="64"/>
      <c r="R374" s="64"/>
      <c r="S374" s="64"/>
      <c r="T374" s="64"/>
      <c r="U374" s="64"/>
    </row>
    <row r="375" spans="1:21" ht="12.75" customHeight="1" x14ac:dyDescent="0.2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64"/>
      <c r="M375" s="57"/>
      <c r="N375" s="57"/>
      <c r="O375" s="64"/>
      <c r="P375" s="64"/>
      <c r="Q375" s="64"/>
      <c r="R375" s="64"/>
      <c r="S375" s="64"/>
      <c r="T375" s="64"/>
      <c r="U375" s="64"/>
    </row>
    <row r="376" spans="1:21" ht="12.75" customHeight="1" x14ac:dyDescent="0.2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64"/>
      <c r="M376" s="57"/>
      <c r="N376" s="57"/>
      <c r="O376" s="64"/>
      <c r="P376" s="64"/>
      <c r="Q376" s="64"/>
      <c r="R376" s="64"/>
      <c r="S376" s="64"/>
      <c r="T376" s="64"/>
      <c r="U376" s="64"/>
    </row>
    <row r="377" spans="1:21" ht="12.75" customHeight="1" x14ac:dyDescent="0.2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64"/>
      <c r="M377" s="57"/>
      <c r="N377" s="57"/>
      <c r="O377" s="64"/>
      <c r="P377" s="64"/>
      <c r="Q377" s="64"/>
      <c r="R377" s="64"/>
      <c r="S377" s="64"/>
      <c r="T377" s="64"/>
      <c r="U377" s="64"/>
    </row>
    <row r="378" spans="1:21" ht="12.75" customHeight="1" x14ac:dyDescent="0.2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64"/>
      <c r="M378" s="57"/>
      <c r="N378" s="57"/>
      <c r="O378" s="64"/>
      <c r="P378" s="64"/>
      <c r="Q378" s="64"/>
      <c r="R378" s="64"/>
      <c r="S378" s="64"/>
      <c r="T378" s="64"/>
      <c r="U378" s="64"/>
    </row>
    <row r="379" spans="1:21" ht="12.75" customHeight="1" x14ac:dyDescent="0.2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64"/>
      <c r="M379" s="57"/>
      <c r="N379" s="57"/>
      <c r="O379" s="64"/>
      <c r="P379" s="64"/>
      <c r="Q379" s="64"/>
      <c r="R379" s="64"/>
      <c r="S379" s="64"/>
      <c r="T379" s="64"/>
      <c r="U379" s="64"/>
    </row>
    <row r="380" spans="1:21" ht="12.75" customHeight="1" x14ac:dyDescent="0.2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64"/>
      <c r="M380" s="57"/>
      <c r="N380" s="57"/>
      <c r="O380" s="64"/>
      <c r="P380" s="64"/>
      <c r="Q380" s="64"/>
      <c r="R380" s="64"/>
      <c r="S380" s="64"/>
      <c r="T380" s="64"/>
      <c r="U380" s="64"/>
    </row>
    <row r="381" spans="1:21" ht="12.75" customHeight="1" x14ac:dyDescent="0.2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64"/>
      <c r="M381" s="57"/>
      <c r="N381" s="57"/>
      <c r="O381" s="64"/>
      <c r="P381" s="64"/>
      <c r="Q381" s="64"/>
      <c r="R381" s="64"/>
      <c r="S381" s="64"/>
      <c r="T381" s="64"/>
      <c r="U381" s="64"/>
    </row>
    <row r="382" spans="1:21" ht="12.75" customHeight="1" x14ac:dyDescent="0.2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64"/>
      <c r="M382" s="57"/>
      <c r="N382" s="57"/>
      <c r="O382" s="64"/>
      <c r="P382" s="64"/>
      <c r="Q382" s="64"/>
      <c r="R382" s="64"/>
      <c r="S382" s="64"/>
      <c r="T382" s="64"/>
      <c r="U382" s="64"/>
    </row>
    <row r="383" spans="1:21" ht="12.75" customHeight="1" x14ac:dyDescent="0.2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64"/>
      <c r="M383" s="57"/>
      <c r="N383" s="57"/>
      <c r="O383" s="64"/>
      <c r="P383" s="64"/>
      <c r="Q383" s="64"/>
      <c r="R383" s="64"/>
      <c r="S383" s="64"/>
      <c r="T383" s="64"/>
      <c r="U383" s="64"/>
    </row>
    <row r="384" spans="1:21" ht="12.75" customHeight="1" x14ac:dyDescent="0.2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64"/>
      <c r="M384" s="57"/>
      <c r="N384" s="57"/>
      <c r="O384" s="64"/>
      <c r="P384" s="64"/>
      <c r="Q384" s="64"/>
      <c r="R384" s="64"/>
      <c r="S384" s="64"/>
      <c r="T384" s="64"/>
      <c r="U384" s="64"/>
    </row>
    <row r="385" spans="1:21" ht="12.75" customHeight="1" x14ac:dyDescent="0.2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64"/>
      <c r="M385" s="57"/>
      <c r="N385" s="57"/>
      <c r="O385" s="64"/>
      <c r="P385" s="64"/>
      <c r="Q385" s="64"/>
      <c r="R385" s="64"/>
      <c r="S385" s="64"/>
      <c r="T385" s="64"/>
      <c r="U385" s="64"/>
    </row>
    <row r="386" spans="1:21" ht="12.75" customHeight="1" x14ac:dyDescent="0.2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64"/>
      <c r="M386" s="57"/>
      <c r="N386" s="57"/>
      <c r="O386" s="64"/>
      <c r="P386" s="64"/>
      <c r="Q386" s="64"/>
      <c r="R386" s="64"/>
      <c r="S386" s="64"/>
      <c r="T386" s="64"/>
      <c r="U386" s="64"/>
    </row>
    <row r="387" spans="1:21" ht="12.75" customHeight="1" x14ac:dyDescent="0.2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64"/>
      <c r="M387" s="57"/>
      <c r="N387" s="57"/>
      <c r="O387" s="64"/>
      <c r="P387" s="64"/>
      <c r="Q387" s="64"/>
      <c r="R387" s="64"/>
      <c r="S387" s="64"/>
      <c r="T387" s="64"/>
      <c r="U387" s="64"/>
    </row>
    <row r="388" spans="1:21" ht="12.75" customHeight="1" x14ac:dyDescent="0.2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64"/>
      <c r="M388" s="57"/>
      <c r="N388" s="57"/>
      <c r="O388" s="64"/>
      <c r="P388" s="64"/>
      <c r="Q388" s="64"/>
      <c r="R388" s="64"/>
      <c r="S388" s="64"/>
      <c r="T388" s="64"/>
      <c r="U388" s="64"/>
    </row>
    <row r="389" spans="1:21" ht="12.75" customHeight="1" x14ac:dyDescent="0.2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64"/>
      <c r="M389" s="57"/>
      <c r="N389" s="57"/>
      <c r="O389" s="64"/>
      <c r="P389" s="64"/>
      <c r="Q389" s="64"/>
      <c r="R389" s="64"/>
      <c r="S389" s="64"/>
      <c r="T389" s="64"/>
      <c r="U389" s="64"/>
    </row>
    <row r="390" spans="1:21" ht="12.75" customHeight="1" x14ac:dyDescent="0.2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64"/>
      <c r="M390" s="57"/>
      <c r="N390" s="57"/>
      <c r="O390" s="64"/>
      <c r="P390" s="64"/>
      <c r="Q390" s="64"/>
      <c r="R390" s="64"/>
      <c r="S390" s="64"/>
      <c r="T390" s="64"/>
      <c r="U390" s="64"/>
    </row>
    <row r="391" spans="1:21" ht="12.75" customHeight="1" x14ac:dyDescent="0.2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64"/>
      <c r="M391" s="57"/>
      <c r="N391" s="57"/>
      <c r="O391" s="64"/>
      <c r="P391" s="64"/>
      <c r="Q391" s="64"/>
      <c r="R391" s="64"/>
      <c r="S391" s="64"/>
      <c r="T391" s="64"/>
      <c r="U391" s="64"/>
    </row>
    <row r="392" spans="1:21" ht="12.75" customHeight="1" x14ac:dyDescent="0.2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64"/>
      <c r="M392" s="57"/>
      <c r="N392" s="57"/>
      <c r="O392" s="64"/>
      <c r="P392" s="64"/>
      <c r="Q392" s="64"/>
      <c r="R392" s="64"/>
      <c r="S392" s="64"/>
      <c r="T392" s="64"/>
      <c r="U392" s="64"/>
    </row>
    <row r="393" spans="1:21" ht="12.75" customHeight="1" x14ac:dyDescent="0.2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64"/>
      <c r="M393" s="57"/>
      <c r="N393" s="57"/>
      <c r="O393" s="64"/>
      <c r="P393" s="64"/>
      <c r="Q393" s="64"/>
      <c r="R393" s="64"/>
      <c r="S393" s="64"/>
      <c r="T393" s="64"/>
      <c r="U393" s="64"/>
    </row>
    <row r="394" spans="1:21" ht="12.75" customHeight="1" x14ac:dyDescent="0.2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64"/>
      <c r="M394" s="57"/>
      <c r="N394" s="57"/>
      <c r="O394" s="64"/>
      <c r="P394" s="64"/>
      <c r="Q394" s="64"/>
      <c r="R394" s="64"/>
      <c r="S394" s="64"/>
      <c r="T394" s="64"/>
      <c r="U394" s="64"/>
    </row>
    <row r="395" spans="1:21" ht="12.75" customHeight="1" x14ac:dyDescent="0.2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64"/>
      <c r="M395" s="57"/>
      <c r="N395" s="57"/>
      <c r="O395" s="64"/>
      <c r="P395" s="64"/>
      <c r="Q395" s="64"/>
      <c r="R395" s="64"/>
      <c r="S395" s="64"/>
      <c r="T395" s="64"/>
      <c r="U395" s="64"/>
    </row>
    <row r="396" spans="1:21" ht="12.75" customHeight="1" x14ac:dyDescent="0.2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64"/>
      <c r="M396" s="57"/>
      <c r="N396" s="57"/>
      <c r="O396" s="64"/>
      <c r="P396" s="64"/>
      <c r="Q396" s="64"/>
      <c r="R396" s="64"/>
      <c r="S396" s="64"/>
      <c r="T396" s="64"/>
      <c r="U396" s="64"/>
    </row>
    <row r="397" spans="1:21" ht="12.75" customHeight="1" x14ac:dyDescent="0.2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64"/>
      <c r="M397" s="57"/>
      <c r="N397" s="57"/>
      <c r="O397" s="64"/>
      <c r="P397" s="64"/>
      <c r="Q397" s="64"/>
      <c r="R397" s="64"/>
      <c r="S397" s="64"/>
      <c r="T397" s="64"/>
      <c r="U397" s="64"/>
    </row>
    <row r="398" spans="1:21" ht="12.75" customHeight="1" x14ac:dyDescent="0.2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64"/>
      <c r="M398" s="57"/>
      <c r="N398" s="57"/>
      <c r="O398" s="64"/>
      <c r="P398" s="64"/>
      <c r="Q398" s="64"/>
      <c r="R398" s="64"/>
      <c r="S398" s="64"/>
      <c r="T398" s="64"/>
      <c r="U398" s="64"/>
    </row>
    <row r="399" spans="1:21" ht="12.75" customHeight="1" x14ac:dyDescent="0.2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64"/>
      <c r="M399" s="57"/>
      <c r="N399" s="57"/>
      <c r="O399" s="64"/>
      <c r="P399" s="64"/>
      <c r="Q399" s="64"/>
      <c r="R399" s="64"/>
      <c r="S399" s="64"/>
      <c r="T399" s="64"/>
      <c r="U399" s="64"/>
    </row>
    <row r="400" spans="1:21" ht="12.75" customHeight="1" x14ac:dyDescent="0.2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64"/>
      <c r="M400" s="57"/>
      <c r="N400" s="57"/>
      <c r="O400" s="64"/>
      <c r="P400" s="64"/>
      <c r="Q400" s="64"/>
      <c r="R400" s="64"/>
      <c r="S400" s="64"/>
      <c r="T400" s="64"/>
      <c r="U400" s="64"/>
    </row>
    <row r="401" spans="1:21" ht="12.75" customHeight="1" x14ac:dyDescent="0.2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64"/>
      <c r="M401" s="57"/>
      <c r="N401" s="57"/>
      <c r="O401" s="64"/>
      <c r="P401" s="64"/>
      <c r="Q401" s="64"/>
      <c r="R401" s="64"/>
      <c r="S401" s="64"/>
      <c r="T401" s="64"/>
      <c r="U401" s="64"/>
    </row>
    <row r="402" spans="1:21" ht="12.75" customHeight="1" x14ac:dyDescent="0.2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64"/>
      <c r="M402" s="57"/>
      <c r="N402" s="57"/>
      <c r="O402" s="64"/>
      <c r="P402" s="64"/>
      <c r="Q402" s="64"/>
      <c r="R402" s="64"/>
      <c r="S402" s="64"/>
      <c r="T402" s="64"/>
      <c r="U402" s="64"/>
    </row>
    <row r="403" spans="1:21" ht="12.75" customHeight="1" x14ac:dyDescent="0.2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64"/>
      <c r="M403" s="57"/>
      <c r="N403" s="57"/>
      <c r="O403" s="64"/>
      <c r="P403" s="64"/>
      <c r="Q403" s="64"/>
      <c r="R403" s="64"/>
      <c r="S403" s="64"/>
      <c r="T403" s="64"/>
      <c r="U403" s="64"/>
    </row>
    <row r="404" spans="1:21" ht="12.75" customHeight="1" x14ac:dyDescent="0.2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64"/>
      <c r="M404" s="57"/>
      <c r="N404" s="57"/>
      <c r="O404" s="64"/>
      <c r="P404" s="64"/>
      <c r="Q404" s="64"/>
      <c r="R404" s="64"/>
      <c r="S404" s="64"/>
      <c r="T404" s="64"/>
      <c r="U404" s="64"/>
    </row>
    <row r="405" spans="1:21" ht="12.75" customHeight="1" x14ac:dyDescent="0.2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64"/>
      <c r="M405" s="57"/>
      <c r="N405" s="57"/>
      <c r="O405" s="64"/>
      <c r="P405" s="64"/>
      <c r="Q405" s="64"/>
      <c r="R405" s="64"/>
      <c r="S405" s="64"/>
      <c r="T405" s="64"/>
      <c r="U405" s="64"/>
    </row>
    <row r="406" spans="1:21" ht="12.75" customHeight="1" x14ac:dyDescent="0.2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64"/>
      <c r="M406" s="57"/>
      <c r="N406" s="57"/>
      <c r="O406" s="64"/>
      <c r="P406" s="64"/>
      <c r="Q406" s="64"/>
      <c r="R406" s="64"/>
      <c r="S406" s="64"/>
      <c r="T406" s="64"/>
      <c r="U406" s="64"/>
    </row>
    <row r="407" spans="1:21" ht="12.75" customHeight="1" x14ac:dyDescent="0.2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64"/>
      <c r="M407" s="57"/>
      <c r="N407" s="57"/>
      <c r="O407" s="64"/>
      <c r="P407" s="64"/>
      <c r="Q407" s="64"/>
      <c r="R407" s="64"/>
      <c r="S407" s="64"/>
      <c r="T407" s="64"/>
      <c r="U407" s="64"/>
    </row>
    <row r="408" spans="1:21" ht="12.75" customHeight="1" x14ac:dyDescent="0.2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64"/>
      <c r="M408" s="57"/>
      <c r="N408" s="57"/>
      <c r="O408" s="64"/>
      <c r="P408" s="64"/>
      <c r="Q408" s="64"/>
      <c r="R408" s="64"/>
      <c r="S408" s="64"/>
      <c r="T408" s="64"/>
      <c r="U408" s="64"/>
    </row>
    <row r="409" spans="1:21" ht="12.75" customHeight="1" x14ac:dyDescent="0.2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64"/>
      <c r="M409" s="57"/>
      <c r="N409" s="57"/>
      <c r="O409" s="64"/>
      <c r="P409" s="64"/>
      <c r="Q409" s="64"/>
      <c r="R409" s="64"/>
      <c r="S409" s="64"/>
      <c r="T409" s="64"/>
      <c r="U409" s="64"/>
    </row>
    <row r="410" spans="1:21" ht="12.75" customHeight="1" x14ac:dyDescent="0.2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64"/>
      <c r="M410" s="57"/>
      <c r="N410" s="57"/>
      <c r="O410" s="64"/>
      <c r="P410" s="64"/>
      <c r="Q410" s="64"/>
      <c r="R410" s="64"/>
      <c r="S410" s="64"/>
      <c r="T410" s="64"/>
      <c r="U410" s="64"/>
    </row>
    <row r="411" spans="1:21" ht="12.75" customHeight="1" x14ac:dyDescent="0.2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64"/>
      <c r="M411" s="57"/>
      <c r="N411" s="57"/>
      <c r="O411" s="64"/>
      <c r="P411" s="64"/>
      <c r="Q411" s="64"/>
      <c r="R411" s="64"/>
      <c r="S411" s="64"/>
      <c r="T411" s="64"/>
      <c r="U411" s="64"/>
    </row>
    <row r="412" spans="1:21" ht="12.75" customHeight="1" x14ac:dyDescent="0.2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64"/>
      <c r="M412" s="57"/>
      <c r="N412" s="57"/>
      <c r="O412" s="64"/>
      <c r="P412" s="64"/>
      <c r="Q412" s="64"/>
      <c r="R412" s="64"/>
      <c r="S412" s="64"/>
      <c r="T412" s="64"/>
      <c r="U412" s="64"/>
    </row>
    <row r="413" spans="1:21" ht="12.75" customHeight="1" x14ac:dyDescent="0.2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64"/>
      <c r="M413" s="57"/>
      <c r="N413" s="57"/>
      <c r="O413" s="64"/>
      <c r="P413" s="64"/>
      <c r="Q413" s="64"/>
      <c r="R413" s="64"/>
      <c r="S413" s="64"/>
      <c r="T413" s="64"/>
      <c r="U413" s="64"/>
    </row>
    <row r="414" spans="1:21" ht="12.75" customHeight="1" x14ac:dyDescent="0.2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64"/>
      <c r="M414" s="57"/>
      <c r="N414" s="57"/>
      <c r="O414" s="64"/>
      <c r="P414" s="64"/>
      <c r="Q414" s="64"/>
      <c r="R414" s="64"/>
      <c r="S414" s="64"/>
      <c r="T414" s="64"/>
      <c r="U414" s="64"/>
    </row>
    <row r="415" spans="1:21" ht="12.75" customHeight="1" x14ac:dyDescent="0.2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64"/>
      <c r="M415" s="57"/>
      <c r="N415" s="57"/>
      <c r="O415" s="64"/>
      <c r="P415" s="64"/>
      <c r="Q415" s="64"/>
      <c r="R415" s="64"/>
      <c r="S415" s="64"/>
      <c r="T415" s="64"/>
      <c r="U415" s="64"/>
    </row>
    <row r="416" spans="1:21" ht="12.75" customHeight="1" x14ac:dyDescent="0.2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64"/>
      <c r="M416" s="57"/>
      <c r="N416" s="57"/>
      <c r="O416" s="64"/>
      <c r="P416" s="64"/>
      <c r="Q416" s="64"/>
      <c r="R416" s="64"/>
      <c r="S416" s="64"/>
      <c r="T416" s="64"/>
      <c r="U416" s="64"/>
    </row>
    <row r="417" spans="1:21" ht="12.75" customHeight="1" x14ac:dyDescent="0.2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64"/>
      <c r="M417" s="57"/>
      <c r="N417" s="57"/>
      <c r="O417" s="64"/>
      <c r="P417" s="64"/>
      <c r="Q417" s="64"/>
      <c r="R417" s="64"/>
      <c r="S417" s="64"/>
      <c r="T417" s="64"/>
      <c r="U417" s="64"/>
    </row>
    <row r="418" spans="1:21" ht="12.75" customHeight="1" x14ac:dyDescent="0.2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64"/>
      <c r="M418" s="57"/>
      <c r="N418" s="57"/>
      <c r="O418" s="64"/>
      <c r="P418" s="64"/>
      <c r="Q418" s="64"/>
      <c r="R418" s="64"/>
      <c r="S418" s="64"/>
      <c r="T418" s="64"/>
      <c r="U418" s="64"/>
    </row>
    <row r="419" spans="1:21" ht="12.75" customHeight="1" x14ac:dyDescent="0.2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64"/>
      <c r="M419" s="57"/>
      <c r="N419" s="57"/>
      <c r="O419" s="64"/>
      <c r="P419" s="64"/>
      <c r="Q419" s="64"/>
      <c r="R419" s="64"/>
      <c r="S419" s="64"/>
      <c r="T419" s="64"/>
      <c r="U419" s="64"/>
    </row>
    <row r="420" spans="1:21" ht="12.75" customHeight="1" x14ac:dyDescent="0.2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64"/>
      <c r="M420" s="57"/>
      <c r="N420" s="57"/>
      <c r="O420" s="64"/>
      <c r="P420" s="64"/>
      <c r="Q420" s="64"/>
      <c r="R420" s="64"/>
      <c r="S420" s="64"/>
      <c r="T420" s="64"/>
      <c r="U420" s="64"/>
    </row>
    <row r="421" spans="1:21" ht="12.75" customHeight="1" x14ac:dyDescent="0.2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64"/>
      <c r="M421" s="57"/>
      <c r="N421" s="57"/>
      <c r="O421" s="64"/>
      <c r="P421" s="64"/>
      <c r="Q421" s="64"/>
      <c r="R421" s="64"/>
      <c r="S421" s="64"/>
      <c r="T421" s="64"/>
      <c r="U421" s="64"/>
    </row>
    <row r="422" spans="1:21" ht="12.75" customHeight="1" x14ac:dyDescent="0.2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64"/>
      <c r="M422" s="57"/>
      <c r="N422" s="57"/>
      <c r="O422" s="64"/>
      <c r="P422" s="64"/>
      <c r="Q422" s="64"/>
      <c r="R422" s="64"/>
      <c r="S422" s="64"/>
      <c r="T422" s="64"/>
      <c r="U422" s="64"/>
    </row>
    <row r="423" spans="1:21" ht="12.75" customHeight="1" x14ac:dyDescent="0.2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64"/>
      <c r="M423" s="57"/>
      <c r="N423" s="57"/>
      <c r="O423" s="64"/>
      <c r="P423" s="64"/>
      <c r="Q423" s="64"/>
      <c r="R423" s="64"/>
      <c r="S423" s="64"/>
      <c r="T423" s="64"/>
      <c r="U423" s="64"/>
    </row>
    <row r="424" spans="1:21" ht="12.75" customHeight="1" x14ac:dyDescent="0.2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64"/>
      <c r="M424" s="57"/>
      <c r="N424" s="57"/>
      <c r="O424" s="64"/>
      <c r="P424" s="64"/>
      <c r="Q424" s="64"/>
      <c r="R424" s="64"/>
      <c r="S424" s="64"/>
      <c r="T424" s="64"/>
      <c r="U424" s="64"/>
    </row>
    <row r="425" spans="1:21" ht="12.75" customHeight="1" x14ac:dyDescent="0.2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64"/>
      <c r="M425" s="57"/>
      <c r="N425" s="57"/>
      <c r="O425" s="64"/>
      <c r="P425" s="64"/>
      <c r="Q425" s="64"/>
      <c r="R425" s="64"/>
      <c r="S425" s="64"/>
      <c r="T425" s="64"/>
      <c r="U425" s="64"/>
    </row>
    <row r="426" spans="1:21" ht="12.75" customHeight="1" x14ac:dyDescent="0.2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64"/>
      <c r="M426" s="57"/>
      <c r="N426" s="57"/>
      <c r="O426" s="64"/>
      <c r="P426" s="64"/>
      <c r="Q426" s="64"/>
      <c r="R426" s="64"/>
      <c r="S426" s="64"/>
      <c r="T426" s="64"/>
      <c r="U426" s="64"/>
    </row>
    <row r="427" spans="1:21" ht="12.75" customHeight="1" x14ac:dyDescent="0.2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64"/>
      <c r="M427" s="57"/>
      <c r="N427" s="57"/>
      <c r="O427" s="64"/>
      <c r="P427" s="64"/>
      <c r="Q427" s="64"/>
      <c r="R427" s="64"/>
      <c r="S427" s="64"/>
      <c r="T427" s="64"/>
      <c r="U427" s="64"/>
    </row>
    <row r="428" spans="1:21" ht="12.75" customHeight="1" x14ac:dyDescent="0.2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64"/>
      <c r="M428" s="57"/>
      <c r="N428" s="57"/>
      <c r="O428" s="64"/>
      <c r="P428" s="64"/>
      <c r="Q428" s="64"/>
      <c r="R428" s="64"/>
      <c r="S428" s="64"/>
      <c r="T428" s="64"/>
      <c r="U428" s="64"/>
    </row>
    <row r="429" spans="1:21" ht="12.75" customHeight="1" x14ac:dyDescent="0.2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64"/>
      <c r="M429" s="57"/>
      <c r="N429" s="57"/>
      <c r="O429" s="64"/>
      <c r="P429" s="64"/>
      <c r="Q429" s="64"/>
      <c r="R429" s="64"/>
      <c r="S429" s="64"/>
      <c r="T429" s="64"/>
      <c r="U429" s="64"/>
    </row>
    <row r="430" spans="1:21" ht="12.75" customHeight="1" x14ac:dyDescent="0.2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64"/>
      <c r="M430" s="57"/>
      <c r="N430" s="57"/>
      <c r="O430" s="64"/>
      <c r="P430" s="64"/>
      <c r="Q430" s="64"/>
      <c r="R430" s="64"/>
      <c r="S430" s="64"/>
      <c r="T430" s="64"/>
      <c r="U430" s="64"/>
    </row>
    <row r="431" spans="1:21" ht="12.75" customHeight="1" x14ac:dyDescent="0.2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64"/>
      <c r="M431" s="57"/>
      <c r="N431" s="57"/>
      <c r="O431" s="64"/>
      <c r="P431" s="64"/>
      <c r="Q431" s="64"/>
      <c r="R431" s="64"/>
      <c r="S431" s="64"/>
      <c r="T431" s="64"/>
      <c r="U431" s="64"/>
    </row>
    <row r="432" spans="1:21" ht="12.75" customHeight="1" x14ac:dyDescent="0.2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64"/>
      <c r="M432" s="57"/>
      <c r="N432" s="57"/>
      <c r="O432" s="64"/>
      <c r="P432" s="64"/>
      <c r="Q432" s="64"/>
      <c r="R432" s="64"/>
      <c r="S432" s="64"/>
      <c r="T432" s="64"/>
      <c r="U432" s="64"/>
    </row>
    <row r="433" spans="1:21" ht="12.75" customHeight="1" x14ac:dyDescent="0.2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64"/>
      <c r="M433" s="57"/>
      <c r="N433" s="57"/>
      <c r="O433" s="64"/>
      <c r="P433" s="64"/>
      <c r="Q433" s="64"/>
      <c r="R433" s="64"/>
      <c r="S433" s="64"/>
      <c r="T433" s="64"/>
      <c r="U433" s="64"/>
    </row>
    <row r="434" spans="1:21" ht="12.75" customHeight="1" x14ac:dyDescent="0.2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64"/>
      <c r="M434" s="57"/>
      <c r="N434" s="57"/>
      <c r="O434" s="64"/>
      <c r="P434" s="64"/>
      <c r="Q434" s="64"/>
      <c r="R434" s="64"/>
      <c r="S434" s="64"/>
      <c r="T434" s="64"/>
      <c r="U434" s="64"/>
    </row>
    <row r="435" spans="1:21" ht="12.75" customHeight="1" x14ac:dyDescent="0.2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64"/>
      <c r="M435" s="57"/>
      <c r="N435" s="57"/>
      <c r="O435" s="64"/>
      <c r="P435" s="64"/>
      <c r="Q435" s="64"/>
      <c r="R435" s="64"/>
      <c r="S435" s="64"/>
      <c r="T435" s="64"/>
      <c r="U435" s="64"/>
    </row>
    <row r="436" spans="1:21" ht="12.75" customHeight="1" x14ac:dyDescent="0.2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64"/>
      <c r="M436" s="57"/>
      <c r="N436" s="57"/>
      <c r="O436" s="64"/>
      <c r="P436" s="64"/>
      <c r="Q436" s="64"/>
      <c r="R436" s="64"/>
      <c r="S436" s="64"/>
      <c r="T436" s="64"/>
      <c r="U436" s="64"/>
    </row>
    <row r="437" spans="1:21" ht="12.75" customHeight="1" x14ac:dyDescent="0.2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64"/>
      <c r="M437" s="57"/>
      <c r="N437" s="57"/>
      <c r="O437" s="64"/>
      <c r="P437" s="64"/>
      <c r="Q437" s="64"/>
      <c r="R437" s="64"/>
      <c r="S437" s="64"/>
      <c r="T437" s="64"/>
      <c r="U437" s="64"/>
    </row>
    <row r="438" spans="1:21" ht="12.75" customHeight="1" x14ac:dyDescent="0.2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64"/>
      <c r="M438" s="57"/>
      <c r="N438" s="57"/>
      <c r="O438" s="64"/>
      <c r="P438" s="64"/>
      <c r="Q438" s="64"/>
      <c r="R438" s="64"/>
      <c r="S438" s="64"/>
      <c r="T438" s="64"/>
      <c r="U438" s="64"/>
    </row>
    <row r="439" spans="1:21" ht="12.75" customHeight="1" x14ac:dyDescent="0.2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64"/>
      <c r="M439" s="57"/>
      <c r="N439" s="57"/>
      <c r="O439" s="64"/>
      <c r="P439" s="64"/>
      <c r="Q439" s="64"/>
      <c r="R439" s="64"/>
      <c r="S439" s="64"/>
      <c r="T439" s="64"/>
      <c r="U439" s="64"/>
    </row>
    <row r="440" spans="1:21" ht="12.75" customHeight="1" x14ac:dyDescent="0.2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64"/>
      <c r="M440" s="57"/>
      <c r="N440" s="57"/>
      <c r="O440" s="64"/>
      <c r="P440" s="64"/>
      <c r="Q440" s="64"/>
      <c r="R440" s="64"/>
      <c r="S440" s="64"/>
      <c r="T440" s="64"/>
      <c r="U440" s="64"/>
    </row>
    <row r="441" spans="1:21" ht="12.75" customHeight="1" x14ac:dyDescent="0.2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64"/>
      <c r="M441" s="57"/>
      <c r="N441" s="57"/>
      <c r="O441" s="64"/>
      <c r="P441" s="64"/>
      <c r="Q441" s="64"/>
      <c r="R441" s="64"/>
      <c r="S441" s="64"/>
      <c r="T441" s="64"/>
      <c r="U441" s="64"/>
    </row>
    <row r="442" spans="1:21" ht="12.75" customHeight="1" x14ac:dyDescent="0.2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64"/>
      <c r="M442" s="57"/>
      <c r="N442" s="57"/>
      <c r="O442" s="64"/>
      <c r="P442" s="64"/>
      <c r="Q442" s="64"/>
      <c r="R442" s="64"/>
      <c r="S442" s="64"/>
      <c r="T442" s="64"/>
      <c r="U442" s="64"/>
    </row>
    <row r="443" spans="1:21" ht="12.75" customHeight="1" x14ac:dyDescent="0.2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64"/>
      <c r="M443" s="57"/>
      <c r="N443" s="57"/>
      <c r="O443" s="64"/>
      <c r="P443" s="64"/>
      <c r="Q443" s="64"/>
      <c r="R443" s="64"/>
      <c r="S443" s="64"/>
      <c r="T443" s="64"/>
      <c r="U443" s="64"/>
    </row>
    <row r="444" spans="1:21" ht="12.75" customHeight="1" x14ac:dyDescent="0.2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64"/>
      <c r="M444" s="57"/>
      <c r="N444" s="57"/>
      <c r="O444" s="64"/>
      <c r="P444" s="64"/>
      <c r="Q444" s="64"/>
      <c r="R444" s="64"/>
      <c r="S444" s="64"/>
      <c r="T444" s="64"/>
      <c r="U444" s="64"/>
    </row>
    <row r="445" spans="1:21" ht="12.75" customHeight="1" x14ac:dyDescent="0.2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64"/>
      <c r="M445" s="57"/>
      <c r="N445" s="57"/>
      <c r="O445" s="64"/>
      <c r="P445" s="64"/>
      <c r="Q445" s="64"/>
      <c r="R445" s="64"/>
      <c r="S445" s="64"/>
      <c r="T445" s="64"/>
      <c r="U445" s="64"/>
    </row>
    <row r="446" spans="1:21" ht="12.75" customHeight="1" x14ac:dyDescent="0.2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64"/>
      <c r="M446" s="57"/>
      <c r="N446" s="57"/>
      <c r="O446" s="64"/>
      <c r="P446" s="64"/>
      <c r="Q446" s="64"/>
      <c r="R446" s="64"/>
      <c r="S446" s="64"/>
      <c r="T446" s="64"/>
      <c r="U446" s="64"/>
    </row>
    <row r="447" spans="1:21" ht="12.75" customHeight="1" x14ac:dyDescent="0.2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64"/>
      <c r="M447" s="57"/>
      <c r="N447" s="57"/>
      <c r="O447" s="64"/>
      <c r="P447" s="64"/>
      <c r="Q447" s="64"/>
      <c r="R447" s="64"/>
      <c r="S447" s="64"/>
      <c r="T447" s="64"/>
      <c r="U447" s="64"/>
    </row>
    <row r="448" spans="1:21" ht="12.75" customHeight="1" x14ac:dyDescent="0.2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64"/>
      <c r="M448" s="57"/>
      <c r="N448" s="57"/>
      <c r="O448" s="64"/>
      <c r="P448" s="64"/>
      <c r="Q448" s="64"/>
      <c r="R448" s="64"/>
      <c r="S448" s="64"/>
      <c r="T448" s="64"/>
      <c r="U448" s="64"/>
    </row>
    <row r="449" spans="1:21" ht="12.75" customHeight="1" x14ac:dyDescent="0.2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64"/>
      <c r="M449" s="57"/>
      <c r="N449" s="57"/>
      <c r="O449" s="64"/>
      <c r="P449" s="64"/>
      <c r="Q449" s="64"/>
      <c r="R449" s="64"/>
      <c r="S449" s="64"/>
      <c r="T449" s="64"/>
      <c r="U449" s="64"/>
    </row>
    <row r="450" spans="1:21" ht="12.75" customHeight="1" x14ac:dyDescent="0.2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64"/>
      <c r="M450" s="57"/>
      <c r="N450" s="57"/>
      <c r="O450" s="64"/>
      <c r="P450" s="64"/>
      <c r="Q450" s="64"/>
      <c r="R450" s="64"/>
      <c r="S450" s="64"/>
      <c r="T450" s="64"/>
      <c r="U450" s="64"/>
    </row>
    <row r="451" spans="1:21" ht="12.75" customHeight="1" x14ac:dyDescent="0.2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64"/>
      <c r="M451" s="57"/>
      <c r="N451" s="57"/>
      <c r="O451" s="64"/>
      <c r="P451" s="64"/>
      <c r="Q451" s="64"/>
      <c r="R451" s="64"/>
      <c r="S451" s="64"/>
      <c r="T451" s="64"/>
      <c r="U451" s="64"/>
    </row>
    <row r="452" spans="1:21" ht="12.75" customHeight="1" x14ac:dyDescent="0.2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64"/>
      <c r="M452" s="57"/>
      <c r="N452" s="57"/>
      <c r="O452" s="64"/>
      <c r="P452" s="64"/>
      <c r="Q452" s="64"/>
      <c r="R452" s="64"/>
      <c r="S452" s="64"/>
      <c r="T452" s="64"/>
      <c r="U452" s="64"/>
    </row>
    <row r="453" spans="1:21" ht="12.75" customHeight="1" x14ac:dyDescent="0.2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64"/>
      <c r="M453" s="57"/>
      <c r="N453" s="57"/>
      <c r="O453" s="64"/>
      <c r="P453" s="64"/>
      <c r="Q453" s="64"/>
      <c r="R453" s="64"/>
      <c r="S453" s="64"/>
      <c r="T453" s="64"/>
      <c r="U453" s="64"/>
    </row>
    <row r="454" spans="1:21" ht="12.75" customHeight="1" x14ac:dyDescent="0.2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64"/>
      <c r="M454" s="57"/>
      <c r="N454" s="57"/>
      <c r="O454" s="64"/>
      <c r="P454" s="64"/>
      <c r="Q454" s="64"/>
      <c r="R454" s="64"/>
      <c r="S454" s="64"/>
      <c r="T454" s="64"/>
      <c r="U454" s="64"/>
    </row>
    <row r="455" spans="1:21" ht="12.75" customHeight="1" x14ac:dyDescent="0.2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64"/>
      <c r="M455" s="57"/>
      <c r="N455" s="57"/>
      <c r="O455" s="64"/>
      <c r="P455" s="64"/>
      <c r="Q455" s="64"/>
      <c r="R455" s="64"/>
      <c r="S455" s="64"/>
      <c r="T455" s="64"/>
      <c r="U455" s="64"/>
    </row>
    <row r="456" spans="1:21" ht="12.75" customHeight="1" x14ac:dyDescent="0.2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64"/>
      <c r="M456" s="57"/>
      <c r="N456" s="57"/>
      <c r="O456" s="64"/>
      <c r="P456" s="64"/>
      <c r="Q456" s="64"/>
      <c r="R456" s="64"/>
      <c r="S456" s="64"/>
      <c r="T456" s="64"/>
      <c r="U456" s="64"/>
    </row>
    <row r="457" spans="1:21" ht="12.75" customHeight="1" x14ac:dyDescent="0.2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64"/>
      <c r="M457" s="57"/>
      <c r="N457" s="57"/>
      <c r="O457" s="64"/>
      <c r="P457" s="64"/>
      <c r="Q457" s="64"/>
      <c r="R457" s="64"/>
      <c r="S457" s="64"/>
      <c r="T457" s="64"/>
      <c r="U457" s="64"/>
    </row>
    <row r="458" spans="1:21" ht="12.75" customHeight="1" x14ac:dyDescent="0.2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64"/>
      <c r="M458" s="57"/>
      <c r="N458" s="57"/>
      <c r="O458" s="64"/>
      <c r="P458" s="64"/>
      <c r="Q458" s="64"/>
      <c r="R458" s="64"/>
      <c r="S458" s="64"/>
      <c r="T458" s="64"/>
      <c r="U458" s="64"/>
    </row>
    <row r="459" spans="1:21" ht="12.75" customHeight="1" x14ac:dyDescent="0.2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64"/>
      <c r="M459" s="57"/>
      <c r="N459" s="57"/>
      <c r="O459" s="64"/>
      <c r="P459" s="64"/>
      <c r="Q459" s="64"/>
      <c r="R459" s="64"/>
      <c r="S459" s="64"/>
      <c r="T459" s="64"/>
      <c r="U459" s="64"/>
    </row>
    <row r="460" spans="1:21" ht="12.75" customHeight="1" x14ac:dyDescent="0.2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64"/>
      <c r="M460" s="57"/>
      <c r="N460" s="57"/>
      <c r="O460" s="64"/>
      <c r="P460" s="64"/>
      <c r="Q460" s="64"/>
      <c r="R460" s="64"/>
      <c r="S460" s="64"/>
      <c r="T460" s="64"/>
      <c r="U460" s="64"/>
    </row>
    <row r="461" spans="1:21" ht="12.75" customHeight="1" x14ac:dyDescent="0.2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64"/>
      <c r="M461" s="57"/>
      <c r="N461" s="57"/>
      <c r="O461" s="64"/>
      <c r="P461" s="64"/>
      <c r="Q461" s="64"/>
      <c r="R461" s="64"/>
      <c r="S461" s="64"/>
      <c r="T461" s="64"/>
      <c r="U461" s="64"/>
    </row>
    <row r="462" spans="1:21" ht="12.75" customHeight="1" x14ac:dyDescent="0.2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64"/>
      <c r="M462" s="57"/>
      <c r="N462" s="57"/>
      <c r="O462" s="64"/>
      <c r="P462" s="64"/>
      <c r="Q462" s="64"/>
      <c r="R462" s="64"/>
      <c r="S462" s="64"/>
      <c r="T462" s="64"/>
      <c r="U462" s="64"/>
    </row>
    <row r="463" spans="1:21" ht="12.75" customHeight="1" x14ac:dyDescent="0.2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64"/>
      <c r="M463" s="57"/>
      <c r="N463" s="57"/>
      <c r="O463" s="64"/>
      <c r="P463" s="64"/>
      <c r="Q463" s="64"/>
      <c r="R463" s="64"/>
      <c r="S463" s="64"/>
      <c r="T463" s="64"/>
      <c r="U463" s="64"/>
    </row>
    <row r="464" spans="1:21" ht="12.75" customHeight="1" x14ac:dyDescent="0.2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64"/>
      <c r="M464" s="57"/>
      <c r="N464" s="57"/>
      <c r="O464" s="64"/>
      <c r="P464" s="64"/>
      <c r="Q464" s="64"/>
      <c r="R464" s="64"/>
      <c r="S464" s="64"/>
      <c r="T464" s="64"/>
      <c r="U464" s="64"/>
    </row>
    <row r="465" spans="1:21" ht="12.75" customHeight="1" x14ac:dyDescent="0.2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64"/>
      <c r="M465" s="57"/>
      <c r="N465" s="57"/>
      <c r="O465" s="64"/>
      <c r="P465" s="64"/>
      <c r="Q465" s="64"/>
      <c r="R465" s="64"/>
      <c r="S465" s="64"/>
      <c r="T465" s="64"/>
      <c r="U465" s="64"/>
    </row>
    <row r="466" spans="1:21" ht="12.75" customHeight="1" x14ac:dyDescent="0.2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64"/>
      <c r="M466" s="57"/>
      <c r="N466" s="57"/>
      <c r="O466" s="64"/>
      <c r="P466" s="64"/>
      <c r="Q466" s="64"/>
      <c r="R466" s="64"/>
      <c r="S466" s="64"/>
      <c r="T466" s="64"/>
      <c r="U466" s="64"/>
    </row>
    <row r="467" spans="1:21" ht="12.75" customHeight="1" x14ac:dyDescent="0.2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64"/>
      <c r="M467" s="57"/>
      <c r="N467" s="57"/>
      <c r="O467" s="64"/>
      <c r="P467" s="64"/>
      <c r="Q467" s="64"/>
      <c r="R467" s="64"/>
      <c r="S467" s="64"/>
      <c r="T467" s="64"/>
      <c r="U467" s="64"/>
    </row>
    <row r="468" spans="1:21" ht="12.75" customHeight="1" x14ac:dyDescent="0.2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64"/>
      <c r="M468" s="57"/>
      <c r="N468" s="57"/>
      <c r="O468" s="64"/>
      <c r="P468" s="64"/>
      <c r="Q468" s="64"/>
      <c r="R468" s="64"/>
      <c r="S468" s="64"/>
      <c r="T468" s="64"/>
      <c r="U468" s="64"/>
    </row>
    <row r="469" spans="1:21" ht="12.75" customHeight="1" x14ac:dyDescent="0.2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64"/>
      <c r="M469" s="57"/>
      <c r="N469" s="57"/>
      <c r="O469" s="64"/>
      <c r="P469" s="64"/>
      <c r="Q469" s="64"/>
      <c r="R469" s="64"/>
      <c r="S469" s="64"/>
      <c r="T469" s="64"/>
      <c r="U469" s="64"/>
    </row>
    <row r="470" spans="1:21" ht="12.75" customHeight="1" x14ac:dyDescent="0.2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64"/>
      <c r="M470" s="57"/>
      <c r="N470" s="57"/>
      <c r="O470" s="64"/>
      <c r="P470" s="64"/>
      <c r="Q470" s="64"/>
      <c r="R470" s="64"/>
      <c r="S470" s="64"/>
      <c r="T470" s="64"/>
      <c r="U470" s="64"/>
    </row>
    <row r="471" spans="1:21" ht="12.75" customHeight="1" x14ac:dyDescent="0.2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64"/>
      <c r="M471" s="57"/>
      <c r="N471" s="57"/>
      <c r="O471" s="64"/>
      <c r="P471" s="64"/>
      <c r="Q471" s="64"/>
      <c r="R471" s="64"/>
      <c r="S471" s="64"/>
      <c r="T471" s="64"/>
      <c r="U471" s="64"/>
    </row>
    <row r="472" spans="1:21" ht="12.75" customHeight="1" x14ac:dyDescent="0.2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64"/>
      <c r="M472" s="57"/>
      <c r="N472" s="57"/>
      <c r="O472" s="64"/>
      <c r="P472" s="64"/>
      <c r="Q472" s="64"/>
      <c r="R472" s="64"/>
      <c r="S472" s="64"/>
      <c r="T472" s="64"/>
      <c r="U472" s="64"/>
    </row>
    <row r="473" spans="1:21" ht="12.75" customHeight="1" x14ac:dyDescent="0.2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64"/>
      <c r="M473" s="57"/>
      <c r="N473" s="57"/>
      <c r="O473" s="64"/>
      <c r="P473" s="64"/>
      <c r="Q473" s="64"/>
      <c r="R473" s="64"/>
      <c r="S473" s="64"/>
      <c r="T473" s="64"/>
      <c r="U473" s="64"/>
    </row>
    <row r="474" spans="1:21" ht="12.75" customHeight="1" x14ac:dyDescent="0.2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64"/>
      <c r="M474" s="57"/>
      <c r="N474" s="57"/>
      <c r="O474" s="64"/>
      <c r="P474" s="64"/>
      <c r="Q474" s="64"/>
      <c r="R474" s="64"/>
      <c r="S474" s="64"/>
      <c r="T474" s="64"/>
      <c r="U474" s="64"/>
    </row>
    <row r="475" spans="1:21" ht="12.75" customHeight="1" x14ac:dyDescent="0.2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64"/>
      <c r="M475" s="57"/>
      <c r="N475" s="57"/>
      <c r="O475" s="64"/>
      <c r="P475" s="64"/>
      <c r="Q475" s="64"/>
      <c r="R475" s="64"/>
      <c r="S475" s="64"/>
      <c r="T475" s="64"/>
      <c r="U475" s="64"/>
    </row>
    <row r="476" spans="1:21" ht="12.75" customHeight="1" x14ac:dyDescent="0.2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64"/>
      <c r="M476" s="57"/>
      <c r="N476" s="57"/>
      <c r="O476" s="64"/>
      <c r="P476" s="64"/>
      <c r="Q476" s="64"/>
      <c r="R476" s="64"/>
      <c r="S476" s="64"/>
      <c r="T476" s="64"/>
      <c r="U476" s="64"/>
    </row>
    <row r="477" spans="1:21" ht="12.75" customHeight="1" x14ac:dyDescent="0.2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64"/>
      <c r="M477" s="57"/>
      <c r="N477" s="57"/>
      <c r="O477" s="64"/>
      <c r="P477" s="64"/>
      <c r="Q477" s="64"/>
      <c r="R477" s="64"/>
      <c r="S477" s="64"/>
      <c r="T477" s="64"/>
      <c r="U477" s="64"/>
    </row>
    <row r="478" spans="1:21" ht="12.75" customHeight="1" x14ac:dyDescent="0.2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64"/>
      <c r="M478" s="57"/>
      <c r="N478" s="57"/>
      <c r="O478" s="64"/>
      <c r="P478" s="64"/>
      <c r="Q478" s="64"/>
      <c r="R478" s="64"/>
      <c r="S478" s="64"/>
      <c r="T478" s="64"/>
      <c r="U478" s="64"/>
    </row>
    <row r="479" spans="1:21" ht="12.75" customHeight="1" x14ac:dyDescent="0.2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64"/>
      <c r="M479" s="57"/>
      <c r="N479" s="57"/>
      <c r="O479" s="64"/>
      <c r="P479" s="64"/>
      <c r="Q479" s="64"/>
      <c r="R479" s="64"/>
      <c r="S479" s="64"/>
      <c r="T479" s="64"/>
      <c r="U479" s="64"/>
    </row>
    <row r="480" spans="1:21" ht="12.75" customHeight="1" x14ac:dyDescent="0.2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64"/>
      <c r="M480" s="57"/>
      <c r="N480" s="57"/>
      <c r="O480" s="64"/>
      <c r="P480" s="64"/>
      <c r="Q480" s="64"/>
      <c r="R480" s="64"/>
      <c r="S480" s="64"/>
      <c r="T480" s="64"/>
      <c r="U480" s="64"/>
    </row>
    <row r="481" spans="1:21" ht="12.75" customHeight="1" x14ac:dyDescent="0.2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64"/>
      <c r="M481" s="57"/>
      <c r="N481" s="57"/>
      <c r="O481" s="64"/>
      <c r="P481" s="64"/>
      <c r="Q481" s="64"/>
      <c r="R481" s="64"/>
      <c r="S481" s="64"/>
      <c r="T481" s="64"/>
      <c r="U481" s="64"/>
    </row>
    <row r="482" spans="1:21" ht="12.75" customHeight="1" x14ac:dyDescent="0.2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64"/>
      <c r="M482" s="57"/>
      <c r="N482" s="57"/>
      <c r="O482" s="64"/>
      <c r="P482" s="64"/>
      <c r="Q482" s="64"/>
      <c r="R482" s="64"/>
      <c r="S482" s="64"/>
      <c r="T482" s="64"/>
      <c r="U482" s="64"/>
    </row>
    <row r="483" spans="1:21" ht="12.75" customHeight="1" x14ac:dyDescent="0.2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64"/>
      <c r="M483" s="57"/>
      <c r="N483" s="57"/>
      <c r="O483" s="64"/>
      <c r="P483" s="64"/>
      <c r="Q483" s="64"/>
      <c r="R483" s="64"/>
      <c r="S483" s="64"/>
      <c r="T483" s="64"/>
      <c r="U483" s="64"/>
    </row>
    <row r="484" spans="1:21" ht="12.75" customHeight="1" x14ac:dyDescent="0.2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64"/>
      <c r="M484" s="57"/>
      <c r="N484" s="57"/>
      <c r="O484" s="64"/>
      <c r="P484" s="64"/>
      <c r="Q484" s="64"/>
      <c r="R484" s="64"/>
      <c r="S484" s="64"/>
      <c r="T484" s="64"/>
      <c r="U484" s="64"/>
    </row>
    <row r="485" spans="1:21" ht="12.75" customHeight="1" x14ac:dyDescent="0.2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64"/>
      <c r="M485" s="57"/>
      <c r="N485" s="57"/>
      <c r="O485" s="64"/>
      <c r="P485" s="64"/>
      <c r="Q485" s="64"/>
      <c r="R485" s="64"/>
      <c r="S485" s="64"/>
      <c r="T485" s="64"/>
      <c r="U485" s="64"/>
    </row>
    <row r="486" spans="1:21" ht="12.75" customHeight="1" x14ac:dyDescent="0.2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64"/>
      <c r="M486" s="57"/>
      <c r="N486" s="57"/>
      <c r="O486" s="64"/>
      <c r="P486" s="64"/>
      <c r="Q486" s="64"/>
      <c r="R486" s="64"/>
      <c r="S486" s="64"/>
      <c r="T486" s="64"/>
      <c r="U486" s="64"/>
    </row>
    <row r="487" spans="1:21" ht="12.75" customHeight="1" x14ac:dyDescent="0.2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64"/>
      <c r="M487" s="57"/>
      <c r="N487" s="57"/>
      <c r="O487" s="64"/>
      <c r="P487" s="64"/>
      <c r="Q487" s="64"/>
      <c r="R487" s="64"/>
      <c r="S487" s="64"/>
      <c r="T487" s="64"/>
      <c r="U487" s="64"/>
    </row>
    <row r="488" spans="1:21" ht="12.75" customHeight="1" x14ac:dyDescent="0.2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64"/>
      <c r="M488" s="57"/>
      <c r="N488" s="57"/>
      <c r="O488" s="64"/>
      <c r="P488" s="64"/>
      <c r="Q488" s="64"/>
      <c r="R488" s="64"/>
      <c r="S488" s="64"/>
      <c r="T488" s="64"/>
      <c r="U488" s="64"/>
    </row>
    <row r="489" spans="1:21" ht="12.75" customHeight="1" x14ac:dyDescent="0.2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64"/>
      <c r="M489" s="57"/>
      <c r="N489" s="57"/>
      <c r="O489" s="64"/>
      <c r="P489" s="64"/>
      <c r="Q489" s="64"/>
      <c r="R489" s="64"/>
      <c r="S489" s="64"/>
      <c r="T489" s="64"/>
      <c r="U489" s="64"/>
    </row>
    <row r="490" spans="1:21" ht="12.75" customHeight="1" x14ac:dyDescent="0.2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64"/>
      <c r="M490" s="57"/>
      <c r="N490" s="57"/>
      <c r="O490" s="64"/>
      <c r="P490" s="64"/>
      <c r="Q490" s="64"/>
      <c r="R490" s="64"/>
      <c r="S490" s="64"/>
      <c r="T490" s="64"/>
      <c r="U490" s="64"/>
    </row>
    <row r="491" spans="1:21" ht="12.75" customHeight="1" x14ac:dyDescent="0.2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64"/>
      <c r="M491" s="57"/>
      <c r="N491" s="57"/>
      <c r="O491" s="64"/>
      <c r="P491" s="64"/>
      <c r="Q491" s="64"/>
      <c r="R491" s="64"/>
      <c r="S491" s="64"/>
      <c r="T491" s="64"/>
      <c r="U491" s="64"/>
    </row>
    <row r="492" spans="1:21" ht="12.75" customHeight="1" x14ac:dyDescent="0.2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64"/>
      <c r="M492" s="57"/>
      <c r="N492" s="57"/>
      <c r="O492" s="64"/>
      <c r="P492" s="64"/>
      <c r="Q492" s="64"/>
      <c r="R492" s="64"/>
      <c r="S492" s="64"/>
      <c r="T492" s="64"/>
      <c r="U492" s="64"/>
    </row>
    <row r="493" spans="1:21" ht="12.75" customHeight="1" x14ac:dyDescent="0.2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64"/>
      <c r="M493" s="57"/>
      <c r="N493" s="57"/>
      <c r="O493" s="64"/>
      <c r="P493" s="64"/>
      <c r="Q493" s="64"/>
      <c r="R493" s="64"/>
      <c r="S493" s="64"/>
      <c r="T493" s="64"/>
      <c r="U493" s="64"/>
    </row>
    <row r="494" spans="1:21" ht="12.75" customHeight="1" x14ac:dyDescent="0.2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64"/>
      <c r="M494" s="57"/>
      <c r="N494" s="57"/>
      <c r="O494" s="64"/>
      <c r="P494" s="64"/>
      <c r="Q494" s="64"/>
      <c r="R494" s="64"/>
      <c r="S494" s="64"/>
      <c r="T494" s="64"/>
      <c r="U494" s="64"/>
    </row>
    <row r="495" spans="1:21" ht="12.75" customHeight="1" x14ac:dyDescent="0.2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64"/>
      <c r="M495" s="57"/>
      <c r="N495" s="57"/>
      <c r="O495" s="64"/>
      <c r="P495" s="64"/>
      <c r="Q495" s="64"/>
      <c r="R495" s="64"/>
      <c r="S495" s="64"/>
      <c r="T495" s="64"/>
      <c r="U495" s="64"/>
    </row>
    <row r="496" spans="1:21" ht="12.75" customHeight="1" x14ac:dyDescent="0.2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64"/>
      <c r="M496" s="57"/>
      <c r="N496" s="57"/>
      <c r="O496" s="64"/>
      <c r="P496" s="64"/>
      <c r="Q496" s="64"/>
      <c r="R496" s="64"/>
      <c r="S496" s="64"/>
      <c r="T496" s="64"/>
      <c r="U496" s="64"/>
    </row>
    <row r="497" spans="1:21" ht="12.75" customHeight="1" x14ac:dyDescent="0.2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64"/>
      <c r="M497" s="57"/>
      <c r="N497" s="57"/>
      <c r="O497" s="64"/>
      <c r="P497" s="64"/>
      <c r="Q497" s="64"/>
      <c r="R497" s="64"/>
      <c r="S497" s="64"/>
      <c r="T497" s="64"/>
      <c r="U497" s="64"/>
    </row>
    <row r="498" spans="1:21" ht="12.75" customHeight="1" x14ac:dyDescent="0.2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64"/>
      <c r="M498" s="57"/>
      <c r="N498" s="57"/>
      <c r="O498" s="64"/>
      <c r="P498" s="64"/>
      <c r="Q498" s="64"/>
      <c r="R498" s="64"/>
      <c r="S498" s="64"/>
      <c r="T498" s="64"/>
      <c r="U498" s="64"/>
    </row>
    <row r="499" spans="1:21" ht="12.75" customHeight="1" x14ac:dyDescent="0.2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64"/>
      <c r="M499" s="57"/>
      <c r="N499" s="57"/>
      <c r="O499" s="64"/>
      <c r="P499" s="64"/>
      <c r="Q499" s="64"/>
      <c r="R499" s="64"/>
      <c r="S499" s="64"/>
      <c r="T499" s="64"/>
      <c r="U499" s="64"/>
    </row>
    <row r="500" spans="1:21" ht="12.75" customHeight="1" x14ac:dyDescent="0.2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64"/>
      <c r="M500" s="57"/>
      <c r="N500" s="57"/>
      <c r="O500" s="64"/>
      <c r="P500" s="64"/>
      <c r="Q500" s="64"/>
      <c r="R500" s="64"/>
      <c r="S500" s="64"/>
      <c r="T500" s="64"/>
      <c r="U500" s="64"/>
    </row>
    <row r="501" spans="1:21" ht="12.75" customHeight="1" x14ac:dyDescent="0.2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64"/>
      <c r="M501" s="57"/>
      <c r="N501" s="57"/>
      <c r="O501" s="64"/>
      <c r="P501" s="64"/>
      <c r="Q501" s="64"/>
      <c r="R501" s="64"/>
      <c r="S501" s="64"/>
      <c r="T501" s="64"/>
      <c r="U501" s="64"/>
    </row>
    <row r="502" spans="1:21" ht="12.75" customHeight="1" x14ac:dyDescent="0.2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64"/>
      <c r="M502" s="57"/>
      <c r="N502" s="57"/>
      <c r="O502" s="64"/>
      <c r="P502" s="64"/>
      <c r="Q502" s="64"/>
      <c r="R502" s="64"/>
      <c r="S502" s="64"/>
      <c r="T502" s="64"/>
      <c r="U502" s="64"/>
    </row>
    <row r="503" spans="1:21" ht="12.75" customHeight="1" x14ac:dyDescent="0.2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64"/>
      <c r="M503" s="57"/>
      <c r="N503" s="57"/>
      <c r="O503" s="64"/>
      <c r="P503" s="64"/>
      <c r="Q503" s="64"/>
      <c r="R503" s="64"/>
      <c r="S503" s="64"/>
      <c r="T503" s="64"/>
      <c r="U503" s="64"/>
    </row>
    <row r="504" spans="1:21" ht="12.75" customHeight="1" x14ac:dyDescent="0.2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64"/>
      <c r="M504" s="57"/>
      <c r="N504" s="57"/>
      <c r="O504" s="64"/>
      <c r="P504" s="64"/>
      <c r="Q504" s="64"/>
      <c r="R504" s="64"/>
      <c r="S504" s="64"/>
      <c r="T504" s="64"/>
      <c r="U504" s="64"/>
    </row>
    <row r="505" spans="1:21" ht="12.75" customHeight="1" x14ac:dyDescent="0.2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64"/>
      <c r="M505" s="57"/>
      <c r="N505" s="57"/>
      <c r="O505" s="64"/>
      <c r="P505" s="64"/>
      <c r="Q505" s="64"/>
      <c r="R505" s="64"/>
      <c r="S505" s="64"/>
      <c r="T505" s="64"/>
      <c r="U505" s="64"/>
    </row>
    <row r="506" spans="1:21" ht="12.75" customHeight="1" x14ac:dyDescent="0.2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64"/>
      <c r="M506" s="57"/>
      <c r="N506" s="57"/>
      <c r="O506" s="64"/>
      <c r="P506" s="64"/>
      <c r="Q506" s="64"/>
      <c r="R506" s="64"/>
      <c r="S506" s="64"/>
      <c r="T506" s="64"/>
      <c r="U506" s="64"/>
    </row>
    <row r="507" spans="1:21" ht="12.75" customHeight="1" x14ac:dyDescent="0.2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64"/>
      <c r="M507" s="57"/>
      <c r="N507" s="57"/>
      <c r="O507" s="64"/>
      <c r="P507" s="64"/>
      <c r="Q507" s="64"/>
      <c r="R507" s="64"/>
      <c r="S507" s="64"/>
      <c r="T507" s="64"/>
      <c r="U507" s="64"/>
    </row>
    <row r="508" spans="1:21" ht="12.75" customHeight="1" x14ac:dyDescent="0.2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64"/>
      <c r="M508" s="57"/>
      <c r="N508" s="57"/>
      <c r="O508" s="64"/>
      <c r="P508" s="64"/>
      <c r="Q508" s="64"/>
      <c r="R508" s="64"/>
      <c r="S508" s="64"/>
      <c r="T508" s="64"/>
      <c r="U508" s="64"/>
    </row>
    <row r="509" spans="1:21" ht="12.75" customHeight="1" x14ac:dyDescent="0.2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64"/>
      <c r="M509" s="57"/>
      <c r="N509" s="57"/>
      <c r="O509" s="64"/>
      <c r="P509" s="64"/>
      <c r="Q509" s="64"/>
      <c r="R509" s="64"/>
      <c r="S509" s="64"/>
      <c r="T509" s="64"/>
      <c r="U509" s="64"/>
    </row>
    <row r="510" spans="1:21" ht="12.75" customHeight="1" x14ac:dyDescent="0.2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64"/>
      <c r="M510" s="57"/>
      <c r="N510" s="57"/>
      <c r="O510" s="64"/>
      <c r="P510" s="64"/>
      <c r="Q510" s="64"/>
      <c r="R510" s="64"/>
      <c r="S510" s="64"/>
      <c r="T510" s="64"/>
      <c r="U510" s="64"/>
    </row>
    <row r="511" spans="1:21" ht="12.75" customHeight="1" x14ac:dyDescent="0.2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64"/>
      <c r="M511" s="57"/>
      <c r="N511" s="57"/>
      <c r="O511" s="64"/>
      <c r="P511" s="64"/>
      <c r="Q511" s="64"/>
      <c r="R511" s="64"/>
      <c r="S511" s="64"/>
      <c r="T511" s="64"/>
      <c r="U511" s="64"/>
    </row>
    <row r="512" spans="1:21" ht="12.75" customHeight="1" x14ac:dyDescent="0.2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64"/>
      <c r="M512" s="57"/>
      <c r="N512" s="57"/>
      <c r="O512" s="64"/>
      <c r="P512" s="64"/>
      <c r="Q512" s="64"/>
      <c r="R512" s="64"/>
      <c r="S512" s="64"/>
      <c r="T512" s="64"/>
      <c r="U512" s="64"/>
    </row>
    <row r="513" spans="1:21" ht="12.75" customHeight="1" x14ac:dyDescent="0.2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64"/>
      <c r="M513" s="57"/>
      <c r="N513" s="57"/>
      <c r="O513" s="64"/>
      <c r="P513" s="64"/>
      <c r="Q513" s="64"/>
      <c r="R513" s="64"/>
      <c r="S513" s="64"/>
      <c r="T513" s="64"/>
      <c r="U513" s="64"/>
    </row>
    <row r="514" spans="1:21" ht="12.75" customHeight="1" x14ac:dyDescent="0.2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64"/>
      <c r="M514" s="57"/>
      <c r="N514" s="57"/>
      <c r="O514" s="64"/>
      <c r="P514" s="64"/>
      <c r="Q514" s="64"/>
      <c r="R514" s="64"/>
      <c r="S514" s="64"/>
      <c r="T514" s="64"/>
      <c r="U514" s="64"/>
    </row>
    <row r="515" spans="1:21" ht="12.75" customHeight="1" x14ac:dyDescent="0.2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64"/>
      <c r="M515" s="57"/>
      <c r="N515" s="57"/>
      <c r="O515" s="64"/>
      <c r="P515" s="64"/>
      <c r="Q515" s="64"/>
      <c r="R515" s="64"/>
      <c r="S515" s="64"/>
      <c r="T515" s="64"/>
      <c r="U515" s="64"/>
    </row>
    <row r="516" spans="1:21" ht="12.75" customHeight="1" x14ac:dyDescent="0.2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64"/>
      <c r="M516" s="57"/>
      <c r="N516" s="57"/>
      <c r="O516" s="64"/>
      <c r="P516" s="64"/>
      <c r="Q516" s="64"/>
      <c r="R516" s="64"/>
      <c r="S516" s="64"/>
      <c r="T516" s="64"/>
      <c r="U516" s="64"/>
    </row>
    <row r="517" spans="1:21" ht="12.75" customHeight="1" x14ac:dyDescent="0.2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64"/>
      <c r="M517" s="57"/>
      <c r="N517" s="57"/>
      <c r="O517" s="64"/>
      <c r="P517" s="64"/>
      <c r="Q517" s="64"/>
      <c r="R517" s="64"/>
      <c r="S517" s="64"/>
      <c r="T517" s="64"/>
      <c r="U517" s="64"/>
    </row>
    <row r="518" spans="1:21" ht="12.75" customHeight="1" x14ac:dyDescent="0.2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64"/>
      <c r="M518" s="57"/>
      <c r="N518" s="57"/>
      <c r="O518" s="64"/>
      <c r="P518" s="64"/>
      <c r="Q518" s="64"/>
      <c r="R518" s="64"/>
      <c r="S518" s="64"/>
      <c r="T518" s="64"/>
      <c r="U518" s="64"/>
    </row>
    <row r="519" spans="1:21" ht="12.75" customHeight="1" x14ac:dyDescent="0.2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64"/>
      <c r="M519" s="57"/>
      <c r="N519" s="57"/>
      <c r="O519" s="64"/>
      <c r="P519" s="64"/>
      <c r="Q519" s="64"/>
      <c r="R519" s="64"/>
      <c r="S519" s="64"/>
      <c r="T519" s="64"/>
      <c r="U519" s="64"/>
    </row>
    <row r="520" spans="1:21" ht="12.75" customHeight="1" x14ac:dyDescent="0.2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64"/>
      <c r="M520" s="57"/>
      <c r="N520" s="57"/>
      <c r="O520" s="64"/>
      <c r="P520" s="64"/>
      <c r="Q520" s="64"/>
      <c r="R520" s="64"/>
      <c r="S520" s="64"/>
      <c r="T520" s="64"/>
      <c r="U520" s="64"/>
    </row>
    <row r="521" spans="1:21" ht="12.75" customHeight="1" x14ac:dyDescent="0.2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64"/>
      <c r="M521" s="57"/>
      <c r="N521" s="57"/>
      <c r="O521" s="64"/>
      <c r="P521" s="64"/>
      <c r="Q521" s="64"/>
      <c r="R521" s="64"/>
      <c r="S521" s="64"/>
      <c r="T521" s="64"/>
      <c r="U521" s="64"/>
    </row>
    <row r="522" spans="1:21" ht="12.75" customHeight="1" x14ac:dyDescent="0.2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64"/>
      <c r="M522" s="57"/>
      <c r="N522" s="57"/>
      <c r="O522" s="64"/>
      <c r="P522" s="64"/>
      <c r="Q522" s="64"/>
      <c r="R522" s="64"/>
      <c r="S522" s="64"/>
      <c r="T522" s="64"/>
      <c r="U522" s="64"/>
    </row>
    <row r="523" spans="1:21" ht="12.75" customHeight="1" x14ac:dyDescent="0.2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64"/>
      <c r="M523" s="57"/>
      <c r="N523" s="57"/>
      <c r="O523" s="64"/>
      <c r="P523" s="64"/>
      <c r="Q523" s="64"/>
      <c r="R523" s="64"/>
      <c r="S523" s="64"/>
      <c r="T523" s="64"/>
      <c r="U523" s="64"/>
    </row>
    <row r="524" spans="1:21" ht="12.75" customHeight="1" x14ac:dyDescent="0.2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64"/>
      <c r="M524" s="57"/>
      <c r="N524" s="57"/>
      <c r="O524" s="64"/>
      <c r="P524" s="64"/>
      <c r="Q524" s="64"/>
      <c r="R524" s="64"/>
      <c r="S524" s="64"/>
      <c r="T524" s="64"/>
      <c r="U524" s="64"/>
    </row>
    <row r="525" spans="1:21" ht="12.75" customHeight="1" x14ac:dyDescent="0.2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64"/>
      <c r="M525" s="57"/>
      <c r="N525" s="57"/>
      <c r="O525" s="64"/>
      <c r="P525" s="64"/>
      <c r="Q525" s="64"/>
      <c r="R525" s="64"/>
      <c r="S525" s="64"/>
      <c r="T525" s="64"/>
      <c r="U525" s="64"/>
    </row>
    <row r="526" spans="1:21" ht="12.75" customHeight="1" x14ac:dyDescent="0.2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64"/>
      <c r="M526" s="57"/>
      <c r="N526" s="57"/>
      <c r="O526" s="64"/>
      <c r="P526" s="64"/>
      <c r="Q526" s="64"/>
      <c r="R526" s="64"/>
      <c r="S526" s="64"/>
      <c r="T526" s="64"/>
      <c r="U526" s="64"/>
    </row>
    <row r="527" spans="1:21" ht="12.75" customHeight="1" x14ac:dyDescent="0.2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64"/>
      <c r="M527" s="57"/>
      <c r="N527" s="57"/>
      <c r="O527" s="64"/>
      <c r="P527" s="64"/>
      <c r="Q527" s="64"/>
      <c r="R527" s="64"/>
      <c r="S527" s="64"/>
      <c r="T527" s="64"/>
      <c r="U527" s="64"/>
    </row>
    <row r="528" spans="1:21" ht="12.75" customHeight="1" x14ac:dyDescent="0.2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64"/>
      <c r="M528" s="57"/>
      <c r="N528" s="57"/>
      <c r="O528" s="64"/>
      <c r="P528" s="64"/>
      <c r="Q528" s="64"/>
      <c r="R528" s="64"/>
      <c r="S528" s="64"/>
      <c r="T528" s="64"/>
      <c r="U528" s="64"/>
    </row>
    <row r="529" spans="1:21" ht="12.75" customHeight="1" x14ac:dyDescent="0.2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64"/>
      <c r="M529" s="57"/>
      <c r="N529" s="57"/>
      <c r="O529" s="64"/>
      <c r="P529" s="64"/>
      <c r="Q529" s="64"/>
      <c r="R529" s="64"/>
      <c r="S529" s="64"/>
      <c r="T529" s="64"/>
      <c r="U529" s="64"/>
    </row>
    <row r="530" spans="1:21" ht="12.75" customHeight="1" x14ac:dyDescent="0.2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64"/>
      <c r="M530" s="57"/>
      <c r="N530" s="57"/>
      <c r="O530" s="64"/>
      <c r="P530" s="64"/>
      <c r="Q530" s="64"/>
      <c r="R530" s="64"/>
      <c r="S530" s="64"/>
      <c r="T530" s="64"/>
      <c r="U530" s="64"/>
    </row>
    <row r="531" spans="1:21" ht="12.75" customHeight="1" x14ac:dyDescent="0.2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64"/>
      <c r="M531" s="57"/>
      <c r="N531" s="57"/>
      <c r="O531" s="64"/>
      <c r="P531" s="64"/>
      <c r="Q531" s="64"/>
      <c r="R531" s="64"/>
      <c r="S531" s="64"/>
      <c r="T531" s="64"/>
      <c r="U531" s="64"/>
    </row>
    <row r="532" spans="1:21" ht="12.75" customHeight="1" x14ac:dyDescent="0.2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64"/>
      <c r="M532" s="57"/>
      <c r="N532" s="57"/>
      <c r="O532" s="64"/>
      <c r="P532" s="64"/>
      <c r="Q532" s="64"/>
      <c r="R532" s="64"/>
      <c r="S532" s="64"/>
      <c r="T532" s="64"/>
      <c r="U532" s="64"/>
    </row>
    <row r="533" spans="1:21" ht="12.75" customHeight="1" x14ac:dyDescent="0.2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64"/>
      <c r="M533" s="57"/>
      <c r="N533" s="57"/>
      <c r="O533" s="64"/>
      <c r="P533" s="64"/>
      <c r="Q533" s="64"/>
      <c r="R533" s="64"/>
      <c r="S533" s="64"/>
      <c r="T533" s="64"/>
      <c r="U533" s="64"/>
    </row>
    <row r="534" spans="1:21" ht="12.75" customHeight="1" x14ac:dyDescent="0.2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64"/>
      <c r="M534" s="57"/>
      <c r="N534" s="57"/>
      <c r="O534" s="64"/>
      <c r="P534" s="64"/>
      <c r="Q534" s="64"/>
      <c r="R534" s="64"/>
      <c r="S534" s="64"/>
      <c r="T534" s="64"/>
      <c r="U534" s="64"/>
    </row>
    <row r="535" spans="1:21" ht="12.75" customHeight="1" x14ac:dyDescent="0.2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64"/>
      <c r="M535" s="57"/>
      <c r="N535" s="57"/>
      <c r="O535" s="64"/>
      <c r="P535" s="64"/>
      <c r="Q535" s="64"/>
      <c r="R535" s="64"/>
      <c r="S535" s="64"/>
      <c r="T535" s="64"/>
      <c r="U535" s="64"/>
    </row>
    <row r="536" spans="1:21" ht="12.75" customHeight="1" x14ac:dyDescent="0.2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64"/>
      <c r="M536" s="57"/>
      <c r="N536" s="57"/>
      <c r="O536" s="64"/>
      <c r="P536" s="64"/>
      <c r="Q536" s="64"/>
      <c r="R536" s="64"/>
      <c r="S536" s="64"/>
      <c r="T536" s="64"/>
      <c r="U536" s="64"/>
    </row>
    <row r="537" spans="1:21" ht="12.75" customHeight="1" x14ac:dyDescent="0.2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64"/>
      <c r="M537" s="57"/>
      <c r="N537" s="57"/>
      <c r="O537" s="64"/>
      <c r="P537" s="64"/>
      <c r="Q537" s="64"/>
      <c r="R537" s="64"/>
      <c r="S537" s="64"/>
      <c r="T537" s="64"/>
      <c r="U537" s="64"/>
    </row>
    <row r="538" spans="1:21" ht="12.75" customHeight="1" x14ac:dyDescent="0.2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64"/>
      <c r="M538" s="57"/>
      <c r="N538" s="57"/>
      <c r="O538" s="64"/>
      <c r="P538" s="64"/>
      <c r="Q538" s="64"/>
      <c r="R538" s="64"/>
      <c r="S538" s="64"/>
      <c r="T538" s="64"/>
      <c r="U538" s="64"/>
    </row>
    <row r="539" spans="1:21" ht="12.75" customHeight="1" x14ac:dyDescent="0.2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64"/>
      <c r="M539" s="57"/>
      <c r="N539" s="57"/>
      <c r="O539" s="64"/>
      <c r="P539" s="64"/>
      <c r="Q539" s="64"/>
      <c r="R539" s="64"/>
      <c r="S539" s="64"/>
      <c r="T539" s="64"/>
      <c r="U539" s="64"/>
    </row>
    <row r="540" spans="1:21" ht="12.75" customHeight="1" x14ac:dyDescent="0.2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64"/>
      <c r="M540" s="57"/>
      <c r="N540" s="57"/>
      <c r="O540" s="64"/>
      <c r="P540" s="64"/>
      <c r="Q540" s="64"/>
      <c r="R540" s="64"/>
      <c r="S540" s="64"/>
      <c r="T540" s="64"/>
      <c r="U540" s="64"/>
    </row>
    <row r="541" spans="1:21" ht="12.75" customHeight="1" x14ac:dyDescent="0.2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64"/>
      <c r="M541" s="57"/>
      <c r="N541" s="57"/>
      <c r="O541" s="64"/>
      <c r="P541" s="64"/>
      <c r="Q541" s="64"/>
      <c r="R541" s="64"/>
      <c r="S541" s="64"/>
      <c r="T541" s="64"/>
      <c r="U541" s="64"/>
    </row>
    <row r="542" spans="1:21" ht="12.75" customHeight="1" x14ac:dyDescent="0.2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64"/>
      <c r="M542" s="57"/>
      <c r="N542" s="57"/>
      <c r="O542" s="64"/>
      <c r="P542" s="64"/>
      <c r="Q542" s="64"/>
      <c r="R542" s="64"/>
      <c r="S542" s="64"/>
      <c r="T542" s="64"/>
      <c r="U542" s="64"/>
    </row>
    <row r="543" spans="1:21" ht="12.75" customHeight="1" x14ac:dyDescent="0.2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64"/>
      <c r="M543" s="57"/>
      <c r="N543" s="57"/>
      <c r="O543" s="64"/>
      <c r="P543" s="64"/>
      <c r="Q543" s="64"/>
      <c r="R543" s="64"/>
      <c r="S543" s="64"/>
      <c r="T543" s="64"/>
      <c r="U543" s="64"/>
    </row>
    <row r="544" spans="1:21" ht="12.75" customHeight="1" x14ac:dyDescent="0.2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64"/>
      <c r="M544" s="57"/>
      <c r="N544" s="57"/>
      <c r="O544" s="64"/>
      <c r="P544" s="64"/>
      <c r="Q544" s="64"/>
      <c r="R544" s="64"/>
      <c r="S544" s="64"/>
      <c r="T544" s="64"/>
      <c r="U544" s="64"/>
    </row>
    <row r="545" spans="1:21" ht="12.75" customHeight="1" x14ac:dyDescent="0.2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64"/>
      <c r="M545" s="57"/>
      <c r="N545" s="57"/>
      <c r="O545" s="64"/>
      <c r="P545" s="64"/>
      <c r="Q545" s="64"/>
      <c r="R545" s="64"/>
      <c r="S545" s="64"/>
      <c r="T545" s="64"/>
      <c r="U545" s="64"/>
    </row>
    <row r="546" spans="1:21" ht="12.75" customHeight="1" x14ac:dyDescent="0.2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64"/>
      <c r="M546" s="57"/>
      <c r="N546" s="57"/>
      <c r="O546" s="64"/>
      <c r="P546" s="64"/>
      <c r="Q546" s="64"/>
      <c r="R546" s="64"/>
      <c r="S546" s="64"/>
      <c r="T546" s="64"/>
      <c r="U546" s="64"/>
    </row>
    <row r="547" spans="1:21" ht="12.75" customHeight="1" x14ac:dyDescent="0.2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64"/>
      <c r="M547" s="57"/>
      <c r="N547" s="57"/>
      <c r="O547" s="64"/>
      <c r="P547" s="64"/>
      <c r="Q547" s="64"/>
      <c r="R547" s="64"/>
      <c r="S547" s="64"/>
      <c r="T547" s="64"/>
      <c r="U547" s="64"/>
    </row>
    <row r="548" spans="1:21" ht="12.75" customHeight="1" x14ac:dyDescent="0.2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64"/>
      <c r="M548" s="57"/>
      <c r="N548" s="57"/>
      <c r="O548" s="64"/>
      <c r="P548" s="64"/>
      <c r="Q548" s="64"/>
      <c r="R548" s="64"/>
      <c r="S548" s="64"/>
      <c r="T548" s="64"/>
      <c r="U548" s="64"/>
    </row>
    <row r="549" spans="1:21" ht="12.75" customHeight="1" x14ac:dyDescent="0.2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64"/>
      <c r="M549" s="57"/>
      <c r="N549" s="57"/>
      <c r="O549" s="64"/>
      <c r="P549" s="64"/>
      <c r="Q549" s="64"/>
      <c r="R549" s="64"/>
      <c r="S549" s="64"/>
      <c r="T549" s="64"/>
      <c r="U549" s="64"/>
    </row>
    <row r="550" spans="1:21" ht="12.75" customHeight="1" x14ac:dyDescent="0.2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64"/>
      <c r="M550" s="57"/>
      <c r="N550" s="57"/>
      <c r="O550" s="64"/>
      <c r="P550" s="64"/>
      <c r="Q550" s="64"/>
      <c r="R550" s="64"/>
      <c r="S550" s="64"/>
      <c r="T550" s="64"/>
      <c r="U550" s="64"/>
    </row>
    <row r="551" spans="1:21" ht="12.75" customHeight="1" x14ac:dyDescent="0.2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64"/>
      <c r="M551" s="57"/>
      <c r="N551" s="57"/>
      <c r="O551" s="64"/>
      <c r="P551" s="64"/>
      <c r="Q551" s="64"/>
      <c r="R551" s="64"/>
      <c r="S551" s="64"/>
      <c r="T551" s="64"/>
      <c r="U551" s="64"/>
    </row>
    <row r="552" spans="1:21" ht="12.75" customHeight="1" x14ac:dyDescent="0.2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64"/>
      <c r="M552" s="57"/>
      <c r="N552" s="57"/>
      <c r="O552" s="64"/>
      <c r="P552" s="64"/>
      <c r="Q552" s="64"/>
      <c r="R552" s="64"/>
      <c r="S552" s="64"/>
      <c r="T552" s="64"/>
      <c r="U552" s="64"/>
    </row>
    <row r="553" spans="1:21" ht="12.75" customHeight="1" x14ac:dyDescent="0.2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64"/>
      <c r="M553" s="57"/>
      <c r="N553" s="57"/>
      <c r="O553" s="64"/>
      <c r="P553" s="64"/>
      <c r="Q553" s="64"/>
      <c r="R553" s="64"/>
      <c r="S553" s="64"/>
      <c r="T553" s="64"/>
      <c r="U553" s="64"/>
    </row>
    <row r="554" spans="1:21" ht="12.75" customHeight="1" x14ac:dyDescent="0.2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64"/>
      <c r="M554" s="57"/>
      <c r="N554" s="57"/>
      <c r="O554" s="64"/>
      <c r="P554" s="64"/>
      <c r="Q554" s="64"/>
      <c r="R554" s="64"/>
      <c r="S554" s="64"/>
      <c r="T554" s="64"/>
      <c r="U554" s="64"/>
    </row>
    <row r="555" spans="1:21" ht="12.75" customHeight="1" x14ac:dyDescent="0.2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64"/>
      <c r="M555" s="57"/>
      <c r="N555" s="57"/>
      <c r="O555" s="64"/>
      <c r="P555" s="64"/>
      <c r="Q555" s="64"/>
      <c r="R555" s="64"/>
      <c r="S555" s="64"/>
      <c r="T555" s="64"/>
      <c r="U555" s="64"/>
    </row>
    <row r="556" spans="1:21" ht="12.75" customHeight="1" x14ac:dyDescent="0.2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64"/>
      <c r="M556" s="57"/>
      <c r="N556" s="57"/>
      <c r="O556" s="64"/>
      <c r="P556" s="64"/>
      <c r="Q556" s="64"/>
      <c r="R556" s="64"/>
      <c r="S556" s="64"/>
      <c r="T556" s="64"/>
      <c r="U556" s="64"/>
    </row>
    <row r="557" spans="1:21" ht="12.75" customHeight="1" x14ac:dyDescent="0.2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64"/>
      <c r="M557" s="57"/>
      <c r="N557" s="57"/>
      <c r="O557" s="64"/>
      <c r="P557" s="64"/>
      <c r="Q557" s="64"/>
      <c r="R557" s="64"/>
      <c r="S557" s="64"/>
      <c r="T557" s="64"/>
      <c r="U557" s="64"/>
    </row>
    <row r="558" spans="1:21" ht="12.75" customHeight="1" x14ac:dyDescent="0.2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64"/>
      <c r="M558" s="57"/>
      <c r="N558" s="57"/>
      <c r="O558" s="64"/>
      <c r="P558" s="64"/>
      <c r="Q558" s="64"/>
      <c r="R558" s="64"/>
      <c r="S558" s="64"/>
      <c r="T558" s="64"/>
      <c r="U558" s="64"/>
    </row>
    <row r="559" spans="1:21" ht="12.75" customHeight="1" x14ac:dyDescent="0.2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64"/>
      <c r="M559" s="57"/>
      <c r="N559" s="57"/>
      <c r="O559" s="64"/>
      <c r="P559" s="64"/>
      <c r="Q559" s="64"/>
      <c r="R559" s="64"/>
      <c r="S559" s="64"/>
      <c r="T559" s="64"/>
      <c r="U559" s="64"/>
    </row>
    <row r="560" spans="1:21" ht="12.75" customHeight="1" x14ac:dyDescent="0.2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64"/>
      <c r="M560" s="57"/>
      <c r="N560" s="57"/>
      <c r="O560" s="64"/>
      <c r="P560" s="64"/>
      <c r="Q560" s="64"/>
      <c r="R560" s="64"/>
      <c r="S560" s="64"/>
      <c r="T560" s="64"/>
      <c r="U560" s="64"/>
    </row>
    <row r="561" spans="1:21" ht="12.75" customHeight="1" x14ac:dyDescent="0.2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64"/>
      <c r="M561" s="57"/>
      <c r="N561" s="57"/>
      <c r="O561" s="64"/>
      <c r="P561" s="64"/>
      <c r="Q561" s="64"/>
      <c r="R561" s="64"/>
      <c r="S561" s="64"/>
      <c r="T561" s="64"/>
      <c r="U561" s="64"/>
    </row>
    <row r="562" spans="1:21" ht="12.75" customHeight="1" x14ac:dyDescent="0.2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64"/>
      <c r="M562" s="57"/>
      <c r="N562" s="57"/>
      <c r="O562" s="64"/>
      <c r="P562" s="64"/>
      <c r="Q562" s="64"/>
      <c r="R562" s="64"/>
      <c r="S562" s="64"/>
      <c r="T562" s="64"/>
      <c r="U562" s="64"/>
    </row>
    <row r="563" spans="1:21" ht="12.75" customHeight="1" x14ac:dyDescent="0.2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64"/>
      <c r="M563" s="57"/>
      <c r="N563" s="57"/>
      <c r="O563" s="64"/>
      <c r="P563" s="64"/>
      <c r="Q563" s="64"/>
      <c r="R563" s="64"/>
      <c r="S563" s="64"/>
      <c r="T563" s="64"/>
      <c r="U563" s="64"/>
    </row>
    <row r="564" spans="1:21" ht="12.75" customHeight="1" x14ac:dyDescent="0.2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64"/>
      <c r="M564" s="57"/>
      <c r="N564" s="57"/>
      <c r="O564" s="64"/>
      <c r="P564" s="64"/>
      <c r="Q564" s="64"/>
      <c r="R564" s="64"/>
      <c r="S564" s="64"/>
      <c r="T564" s="64"/>
      <c r="U564" s="64"/>
    </row>
    <row r="565" spans="1:21" ht="12.75" customHeight="1" x14ac:dyDescent="0.2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64"/>
      <c r="M565" s="57"/>
      <c r="N565" s="57"/>
      <c r="O565" s="64"/>
      <c r="P565" s="64"/>
      <c r="Q565" s="64"/>
      <c r="R565" s="64"/>
      <c r="S565" s="64"/>
      <c r="T565" s="64"/>
      <c r="U565" s="64"/>
    </row>
    <row r="566" spans="1:21" ht="12.75" customHeight="1" x14ac:dyDescent="0.2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64"/>
      <c r="M566" s="57"/>
      <c r="N566" s="57"/>
      <c r="O566" s="64"/>
      <c r="P566" s="64"/>
      <c r="Q566" s="64"/>
      <c r="R566" s="64"/>
      <c r="S566" s="64"/>
      <c r="T566" s="64"/>
      <c r="U566" s="64"/>
    </row>
    <row r="567" spans="1:21" ht="12.75" customHeight="1" x14ac:dyDescent="0.2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64"/>
      <c r="M567" s="57"/>
      <c r="N567" s="57"/>
      <c r="O567" s="64"/>
      <c r="P567" s="64"/>
      <c r="Q567" s="64"/>
      <c r="R567" s="64"/>
      <c r="S567" s="64"/>
      <c r="T567" s="64"/>
      <c r="U567" s="64"/>
    </row>
    <row r="568" spans="1:21" ht="12.75" customHeight="1" x14ac:dyDescent="0.2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64"/>
      <c r="M568" s="57"/>
      <c r="N568" s="57"/>
      <c r="O568" s="64"/>
      <c r="P568" s="64"/>
      <c r="Q568" s="64"/>
      <c r="R568" s="64"/>
      <c r="S568" s="64"/>
      <c r="T568" s="64"/>
      <c r="U568" s="64"/>
    </row>
    <row r="569" spans="1:21" ht="12.75" customHeight="1" x14ac:dyDescent="0.2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64"/>
      <c r="M569" s="57"/>
      <c r="N569" s="57"/>
      <c r="O569" s="64"/>
      <c r="P569" s="64"/>
      <c r="Q569" s="64"/>
      <c r="R569" s="64"/>
      <c r="S569" s="64"/>
      <c r="T569" s="64"/>
      <c r="U569" s="64"/>
    </row>
    <row r="570" spans="1:21" ht="12.75" customHeight="1" x14ac:dyDescent="0.2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64"/>
      <c r="M570" s="57"/>
      <c r="N570" s="57"/>
      <c r="O570" s="64"/>
      <c r="P570" s="64"/>
      <c r="Q570" s="64"/>
      <c r="R570" s="64"/>
      <c r="S570" s="64"/>
      <c r="T570" s="64"/>
      <c r="U570" s="64"/>
    </row>
    <row r="571" spans="1:21" ht="12.75" customHeight="1" x14ac:dyDescent="0.2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64"/>
      <c r="M571" s="57"/>
      <c r="N571" s="57"/>
      <c r="O571" s="64"/>
      <c r="P571" s="64"/>
      <c r="Q571" s="64"/>
      <c r="R571" s="64"/>
      <c r="S571" s="64"/>
      <c r="T571" s="64"/>
      <c r="U571" s="64"/>
    </row>
    <row r="572" spans="1:21" ht="12.75" customHeight="1" x14ac:dyDescent="0.2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64"/>
      <c r="M572" s="57"/>
      <c r="N572" s="57"/>
      <c r="O572" s="64"/>
      <c r="P572" s="64"/>
      <c r="Q572" s="64"/>
      <c r="R572" s="64"/>
      <c r="S572" s="64"/>
      <c r="T572" s="64"/>
      <c r="U572" s="64"/>
    </row>
    <row r="573" spans="1:21" ht="12.75" customHeight="1" x14ac:dyDescent="0.2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64"/>
      <c r="M573" s="57"/>
      <c r="N573" s="57"/>
      <c r="O573" s="64"/>
      <c r="P573" s="64"/>
      <c r="Q573" s="64"/>
      <c r="R573" s="64"/>
      <c r="S573" s="64"/>
      <c r="T573" s="64"/>
      <c r="U573" s="64"/>
    </row>
    <row r="574" spans="1:21" ht="12.75" customHeight="1" x14ac:dyDescent="0.2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64"/>
      <c r="M574" s="57"/>
      <c r="N574" s="57"/>
      <c r="O574" s="64"/>
      <c r="P574" s="64"/>
      <c r="Q574" s="64"/>
      <c r="R574" s="64"/>
      <c r="S574" s="64"/>
      <c r="T574" s="64"/>
      <c r="U574" s="64"/>
    </row>
    <row r="575" spans="1:21" ht="12.75" customHeight="1" x14ac:dyDescent="0.2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64"/>
      <c r="M575" s="57"/>
      <c r="N575" s="57"/>
      <c r="O575" s="64"/>
      <c r="P575" s="64"/>
      <c r="Q575" s="64"/>
      <c r="R575" s="64"/>
      <c r="S575" s="64"/>
      <c r="T575" s="64"/>
      <c r="U575" s="64"/>
    </row>
    <row r="576" spans="1:21" ht="12.75" customHeight="1" x14ac:dyDescent="0.2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64"/>
      <c r="M576" s="57"/>
      <c r="N576" s="57"/>
      <c r="O576" s="64"/>
      <c r="P576" s="64"/>
      <c r="Q576" s="64"/>
      <c r="R576" s="64"/>
      <c r="S576" s="64"/>
      <c r="T576" s="64"/>
      <c r="U576" s="64"/>
    </row>
    <row r="577" spans="1:21" ht="12.75" customHeight="1" x14ac:dyDescent="0.2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64"/>
      <c r="M577" s="57"/>
      <c r="N577" s="57"/>
      <c r="O577" s="64"/>
      <c r="P577" s="64"/>
      <c r="Q577" s="64"/>
      <c r="R577" s="64"/>
      <c r="S577" s="64"/>
      <c r="T577" s="64"/>
      <c r="U577" s="64"/>
    </row>
    <row r="578" spans="1:21" ht="12.75" customHeight="1" x14ac:dyDescent="0.2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64"/>
      <c r="M578" s="57"/>
      <c r="N578" s="57"/>
      <c r="O578" s="64"/>
      <c r="P578" s="64"/>
      <c r="Q578" s="64"/>
      <c r="R578" s="64"/>
      <c r="S578" s="64"/>
      <c r="T578" s="64"/>
      <c r="U578" s="64"/>
    </row>
    <row r="579" spans="1:21" ht="12.75" customHeight="1" x14ac:dyDescent="0.2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64"/>
      <c r="M579" s="57"/>
      <c r="N579" s="57"/>
      <c r="O579" s="64"/>
      <c r="P579" s="64"/>
      <c r="Q579" s="64"/>
      <c r="R579" s="64"/>
      <c r="S579" s="64"/>
      <c r="T579" s="64"/>
      <c r="U579" s="64"/>
    </row>
    <row r="580" spans="1:21" ht="12.75" customHeight="1" x14ac:dyDescent="0.2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64"/>
      <c r="M580" s="57"/>
      <c r="N580" s="57"/>
      <c r="O580" s="64"/>
      <c r="P580" s="64"/>
      <c r="Q580" s="64"/>
      <c r="R580" s="64"/>
      <c r="S580" s="64"/>
      <c r="T580" s="64"/>
      <c r="U580" s="64"/>
    </row>
    <row r="581" spans="1:21" ht="12.75" customHeight="1" x14ac:dyDescent="0.2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64"/>
      <c r="M581" s="57"/>
      <c r="N581" s="57"/>
      <c r="O581" s="64"/>
      <c r="P581" s="64"/>
      <c r="Q581" s="64"/>
      <c r="R581" s="64"/>
      <c r="S581" s="64"/>
      <c r="T581" s="64"/>
      <c r="U581" s="64"/>
    </row>
    <row r="582" spans="1:21" ht="12.75" customHeight="1" x14ac:dyDescent="0.2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64"/>
      <c r="M582" s="57"/>
      <c r="N582" s="57"/>
      <c r="O582" s="64"/>
      <c r="P582" s="64"/>
      <c r="Q582" s="64"/>
      <c r="R582" s="64"/>
      <c r="S582" s="64"/>
      <c r="T582" s="64"/>
      <c r="U582" s="64"/>
    </row>
    <row r="583" spans="1:21" ht="12.75" customHeight="1" x14ac:dyDescent="0.2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64"/>
      <c r="M583" s="57"/>
      <c r="N583" s="57"/>
      <c r="O583" s="64"/>
      <c r="P583" s="64"/>
      <c r="Q583" s="64"/>
      <c r="R583" s="64"/>
      <c r="S583" s="64"/>
      <c r="T583" s="64"/>
      <c r="U583" s="64"/>
    </row>
    <row r="584" spans="1:21" ht="12.75" customHeight="1" x14ac:dyDescent="0.2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64"/>
      <c r="M584" s="57"/>
      <c r="N584" s="57"/>
      <c r="O584" s="64"/>
      <c r="P584" s="64"/>
      <c r="Q584" s="64"/>
      <c r="R584" s="64"/>
      <c r="S584" s="64"/>
      <c r="T584" s="64"/>
      <c r="U584" s="64"/>
    </row>
    <row r="585" spans="1:21" ht="12.75" customHeight="1" x14ac:dyDescent="0.2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64"/>
      <c r="M585" s="57"/>
      <c r="N585" s="57"/>
      <c r="O585" s="64"/>
      <c r="P585" s="64"/>
      <c r="Q585" s="64"/>
      <c r="R585" s="64"/>
      <c r="S585" s="64"/>
      <c r="T585" s="64"/>
      <c r="U585" s="64"/>
    </row>
    <row r="586" spans="1:21" ht="12.75" customHeight="1" x14ac:dyDescent="0.2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64"/>
      <c r="M586" s="57"/>
      <c r="N586" s="57"/>
      <c r="O586" s="64"/>
      <c r="P586" s="64"/>
      <c r="Q586" s="64"/>
      <c r="R586" s="64"/>
      <c r="S586" s="64"/>
      <c r="T586" s="64"/>
      <c r="U586" s="64"/>
    </row>
    <row r="587" spans="1:21" ht="12.75" customHeight="1" x14ac:dyDescent="0.2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64"/>
      <c r="M587" s="57"/>
      <c r="N587" s="57"/>
      <c r="O587" s="64"/>
      <c r="P587" s="64"/>
      <c r="Q587" s="64"/>
      <c r="R587" s="64"/>
      <c r="S587" s="64"/>
      <c r="T587" s="64"/>
      <c r="U587" s="64"/>
    </row>
    <row r="588" spans="1:21" ht="12.75" customHeight="1" x14ac:dyDescent="0.2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64"/>
      <c r="M588" s="57"/>
      <c r="N588" s="57"/>
      <c r="O588" s="64"/>
      <c r="P588" s="64"/>
      <c r="Q588" s="64"/>
      <c r="R588" s="64"/>
      <c r="S588" s="64"/>
      <c r="T588" s="64"/>
      <c r="U588" s="64"/>
    </row>
    <row r="589" spans="1:21" ht="12.75" customHeight="1" x14ac:dyDescent="0.2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64"/>
      <c r="M589" s="57"/>
      <c r="N589" s="57"/>
      <c r="O589" s="64"/>
      <c r="P589" s="64"/>
      <c r="Q589" s="64"/>
      <c r="R589" s="64"/>
      <c r="S589" s="64"/>
      <c r="T589" s="64"/>
      <c r="U589" s="64"/>
    </row>
    <row r="590" spans="1:21" ht="12.75" customHeight="1" x14ac:dyDescent="0.2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64"/>
      <c r="M590" s="57"/>
      <c r="N590" s="57"/>
      <c r="O590" s="64"/>
      <c r="P590" s="64"/>
      <c r="Q590" s="64"/>
      <c r="R590" s="64"/>
      <c r="S590" s="64"/>
      <c r="T590" s="64"/>
      <c r="U590" s="64"/>
    </row>
    <row r="591" spans="1:21" ht="12.75" customHeight="1" x14ac:dyDescent="0.2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64"/>
      <c r="M591" s="57"/>
      <c r="N591" s="57"/>
      <c r="O591" s="64"/>
      <c r="P591" s="64"/>
      <c r="Q591" s="64"/>
      <c r="R591" s="64"/>
      <c r="S591" s="64"/>
      <c r="T591" s="64"/>
      <c r="U591" s="64"/>
    </row>
    <row r="592" spans="1:21" ht="12.75" customHeight="1" x14ac:dyDescent="0.2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64"/>
      <c r="M592" s="57"/>
      <c r="N592" s="57"/>
      <c r="O592" s="64"/>
      <c r="P592" s="64"/>
      <c r="Q592" s="64"/>
      <c r="R592" s="64"/>
      <c r="S592" s="64"/>
      <c r="T592" s="64"/>
      <c r="U592" s="64"/>
    </row>
    <row r="593" spans="1:21" ht="12.75" customHeight="1" x14ac:dyDescent="0.2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64"/>
      <c r="M593" s="57"/>
      <c r="N593" s="57"/>
      <c r="O593" s="64"/>
      <c r="P593" s="64"/>
      <c r="Q593" s="64"/>
      <c r="R593" s="64"/>
      <c r="S593" s="64"/>
      <c r="T593" s="64"/>
      <c r="U593" s="64"/>
    </row>
    <row r="594" spans="1:21" ht="12.75" customHeight="1" x14ac:dyDescent="0.2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64"/>
      <c r="M594" s="57"/>
      <c r="N594" s="57"/>
      <c r="O594" s="64"/>
      <c r="P594" s="64"/>
      <c r="Q594" s="64"/>
      <c r="R594" s="64"/>
      <c r="S594" s="64"/>
      <c r="T594" s="64"/>
      <c r="U594" s="64"/>
    </row>
    <row r="595" spans="1:21" ht="12.75" customHeight="1" x14ac:dyDescent="0.2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64"/>
      <c r="M595" s="57"/>
      <c r="N595" s="57"/>
      <c r="O595" s="64"/>
      <c r="P595" s="64"/>
      <c r="Q595" s="64"/>
      <c r="R595" s="64"/>
      <c r="S595" s="64"/>
      <c r="T595" s="64"/>
      <c r="U595" s="64"/>
    </row>
    <row r="596" spans="1:21" ht="12.75" customHeight="1" x14ac:dyDescent="0.2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64"/>
      <c r="M596" s="57"/>
      <c r="N596" s="57"/>
      <c r="O596" s="64"/>
      <c r="P596" s="64"/>
      <c r="Q596" s="64"/>
      <c r="R596" s="64"/>
      <c r="S596" s="64"/>
      <c r="T596" s="64"/>
      <c r="U596" s="64"/>
    </row>
    <row r="597" spans="1:21" ht="12.75" customHeight="1" x14ac:dyDescent="0.2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64"/>
      <c r="M597" s="57"/>
      <c r="N597" s="57"/>
      <c r="O597" s="64"/>
      <c r="P597" s="64"/>
      <c r="Q597" s="64"/>
      <c r="R597" s="64"/>
      <c r="S597" s="64"/>
      <c r="T597" s="64"/>
      <c r="U597" s="64"/>
    </row>
    <row r="598" spans="1:21" ht="12.75" customHeight="1" x14ac:dyDescent="0.2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64"/>
      <c r="M598" s="57"/>
      <c r="N598" s="57"/>
      <c r="O598" s="64"/>
      <c r="P598" s="64"/>
      <c r="Q598" s="64"/>
      <c r="R598" s="64"/>
      <c r="S598" s="64"/>
      <c r="T598" s="64"/>
      <c r="U598" s="64"/>
    </row>
    <row r="599" spans="1:21" ht="12.75" customHeight="1" x14ac:dyDescent="0.2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64"/>
      <c r="M599" s="57"/>
      <c r="N599" s="57"/>
      <c r="O599" s="64"/>
      <c r="P599" s="64"/>
      <c r="Q599" s="64"/>
      <c r="R599" s="64"/>
      <c r="S599" s="64"/>
      <c r="T599" s="64"/>
      <c r="U599" s="64"/>
    </row>
    <row r="600" spans="1:21" ht="12.75" customHeight="1" x14ac:dyDescent="0.2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64"/>
      <c r="M600" s="57"/>
      <c r="N600" s="57"/>
      <c r="O600" s="64"/>
      <c r="P600" s="64"/>
      <c r="Q600" s="64"/>
      <c r="R600" s="64"/>
      <c r="S600" s="64"/>
      <c r="T600" s="64"/>
      <c r="U600" s="64"/>
    </row>
    <row r="601" spans="1:21" ht="12.75" customHeight="1" x14ac:dyDescent="0.2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64"/>
      <c r="M601" s="57"/>
      <c r="N601" s="57"/>
      <c r="O601" s="64"/>
      <c r="P601" s="64"/>
      <c r="Q601" s="64"/>
      <c r="R601" s="64"/>
      <c r="S601" s="64"/>
      <c r="T601" s="64"/>
      <c r="U601" s="64"/>
    </row>
    <row r="602" spans="1:21" ht="12.75" customHeight="1" x14ac:dyDescent="0.2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64"/>
      <c r="M602" s="57"/>
      <c r="N602" s="57"/>
      <c r="O602" s="64"/>
      <c r="P602" s="64"/>
      <c r="Q602" s="64"/>
      <c r="R602" s="64"/>
      <c r="S602" s="64"/>
      <c r="T602" s="64"/>
      <c r="U602" s="64"/>
    </row>
    <row r="603" spans="1:21" ht="12.75" customHeight="1" x14ac:dyDescent="0.2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64"/>
      <c r="M603" s="57"/>
      <c r="N603" s="57"/>
      <c r="O603" s="64"/>
      <c r="P603" s="64"/>
      <c r="Q603" s="64"/>
      <c r="R603" s="64"/>
      <c r="S603" s="64"/>
      <c r="T603" s="64"/>
      <c r="U603" s="64"/>
    </row>
    <row r="604" spans="1:21" ht="12.75" customHeight="1" x14ac:dyDescent="0.2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64"/>
      <c r="M604" s="57"/>
      <c r="N604" s="57"/>
      <c r="O604" s="64"/>
      <c r="P604" s="64"/>
      <c r="Q604" s="64"/>
      <c r="R604" s="64"/>
      <c r="S604" s="64"/>
      <c r="T604" s="64"/>
      <c r="U604" s="64"/>
    </row>
    <row r="605" spans="1:21" ht="12.75" customHeight="1" x14ac:dyDescent="0.2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64"/>
      <c r="M605" s="57"/>
      <c r="N605" s="57"/>
      <c r="O605" s="64"/>
      <c r="P605" s="64"/>
      <c r="Q605" s="64"/>
      <c r="R605" s="64"/>
      <c r="S605" s="64"/>
      <c r="T605" s="64"/>
      <c r="U605" s="64"/>
    </row>
    <row r="606" spans="1:21" ht="12.75" customHeight="1" x14ac:dyDescent="0.2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64"/>
      <c r="M606" s="57"/>
      <c r="N606" s="57"/>
      <c r="O606" s="64"/>
      <c r="P606" s="64"/>
      <c r="Q606" s="64"/>
      <c r="R606" s="64"/>
      <c r="S606" s="64"/>
      <c r="T606" s="64"/>
      <c r="U606" s="64"/>
    </row>
    <row r="607" spans="1:21" ht="12.75" customHeight="1" x14ac:dyDescent="0.2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64"/>
      <c r="M607" s="57"/>
      <c r="N607" s="57"/>
      <c r="O607" s="64"/>
      <c r="P607" s="64"/>
      <c r="Q607" s="64"/>
      <c r="R607" s="64"/>
      <c r="S607" s="64"/>
      <c r="T607" s="64"/>
      <c r="U607" s="64"/>
    </row>
    <row r="608" spans="1:21" ht="12.75" customHeight="1" x14ac:dyDescent="0.2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64"/>
      <c r="M608" s="57"/>
      <c r="N608" s="57"/>
      <c r="O608" s="64"/>
      <c r="P608" s="64"/>
      <c r="Q608" s="64"/>
      <c r="R608" s="64"/>
      <c r="S608" s="64"/>
      <c r="T608" s="64"/>
      <c r="U608" s="64"/>
    </row>
    <row r="609" spans="1:21" ht="12.75" customHeight="1" x14ac:dyDescent="0.2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64"/>
      <c r="M609" s="57"/>
      <c r="N609" s="57"/>
      <c r="O609" s="64"/>
      <c r="P609" s="64"/>
      <c r="Q609" s="64"/>
      <c r="R609" s="64"/>
      <c r="S609" s="64"/>
      <c r="T609" s="64"/>
      <c r="U609" s="64"/>
    </row>
    <row r="610" spans="1:21" ht="12.75" customHeight="1" x14ac:dyDescent="0.2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64"/>
      <c r="M610" s="57"/>
      <c r="N610" s="57"/>
      <c r="O610" s="64"/>
      <c r="P610" s="64"/>
      <c r="Q610" s="64"/>
      <c r="R610" s="64"/>
      <c r="S610" s="64"/>
      <c r="T610" s="64"/>
      <c r="U610" s="64"/>
    </row>
    <row r="611" spans="1:21" ht="12.75" customHeight="1" x14ac:dyDescent="0.2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64"/>
      <c r="M611" s="57"/>
      <c r="N611" s="57"/>
      <c r="O611" s="64"/>
      <c r="P611" s="64"/>
      <c r="Q611" s="64"/>
      <c r="R611" s="64"/>
      <c r="S611" s="64"/>
      <c r="T611" s="64"/>
      <c r="U611" s="64"/>
    </row>
    <row r="612" spans="1:21" ht="12.75" customHeight="1" x14ac:dyDescent="0.2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64"/>
      <c r="M612" s="57"/>
      <c r="N612" s="57"/>
      <c r="O612" s="64"/>
      <c r="P612" s="64"/>
      <c r="Q612" s="64"/>
      <c r="R612" s="64"/>
      <c r="S612" s="64"/>
      <c r="T612" s="64"/>
      <c r="U612" s="64"/>
    </row>
    <row r="613" spans="1:21" ht="12.75" customHeight="1" x14ac:dyDescent="0.2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64"/>
      <c r="M613" s="57"/>
      <c r="N613" s="57"/>
      <c r="O613" s="64"/>
      <c r="P613" s="64"/>
      <c r="Q613" s="64"/>
      <c r="R613" s="64"/>
      <c r="S613" s="64"/>
      <c r="T613" s="64"/>
      <c r="U613" s="64"/>
    </row>
    <row r="614" spans="1:21" ht="12.75" customHeight="1" x14ac:dyDescent="0.2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64"/>
      <c r="M614" s="57"/>
      <c r="N614" s="57"/>
      <c r="O614" s="64"/>
      <c r="P614" s="64"/>
      <c r="Q614" s="64"/>
      <c r="R614" s="64"/>
      <c r="S614" s="64"/>
      <c r="T614" s="64"/>
      <c r="U614" s="64"/>
    </row>
    <row r="615" spans="1:21" ht="12.75" customHeight="1" x14ac:dyDescent="0.2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64"/>
      <c r="M615" s="57"/>
      <c r="N615" s="57"/>
      <c r="O615" s="64"/>
      <c r="P615" s="64"/>
      <c r="Q615" s="64"/>
      <c r="R615" s="64"/>
      <c r="S615" s="64"/>
      <c r="T615" s="64"/>
      <c r="U615" s="64"/>
    </row>
    <row r="616" spans="1:21" ht="12.75" customHeight="1" x14ac:dyDescent="0.2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64"/>
      <c r="M616" s="57"/>
      <c r="N616" s="57"/>
      <c r="O616" s="64"/>
      <c r="P616" s="64"/>
      <c r="Q616" s="64"/>
      <c r="R616" s="64"/>
      <c r="S616" s="64"/>
      <c r="T616" s="64"/>
      <c r="U616" s="64"/>
    </row>
    <row r="617" spans="1:21" ht="12.75" customHeight="1" x14ac:dyDescent="0.2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64"/>
      <c r="M617" s="57"/>
      <c r="N617" s="57"/>
      <c r="O617" s="64"/>
      <c r="P617" s="64"/>
      <c r="Q617" s="64"/>
      <c r="R617" s="64"/>
      <c r="S617" s="64"/>
      <c r="T617" s="64"/>
      <c r="U617" s="64"/>
    </row>
    <row r="618" spans="1:21" ht="12.75" customHeight="1" x14ac:dyDescent="0.2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64"/>
      <c r="M618" s="57"/>
      <c r="N618" s="57"/>
      <c r="O618" s="64"/>
      <c r="P618" s="64"/>
      <c r="Q618" s="64"/>
      <c r="R618" s="64"/>
      <c r="S618" s="64"/>
      <c r="T618" s="64"/>
      <c r="U618" s="64"/>
    </row>
    <row r="619" spans="1:21" ht="12.75" customHeight="1" x14ac:dyDescent="0.2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64"/>
      <c r="M619" s="57"/>
      <c r="N619" s="57"/>
      <c r="O619" s="64"/>
      <c r="P619" s="64"/>
      <c r="Q619" s="64"/>
      <c r="R619" s="64"/>
      <c r="S619" s="64"/>
      <c r="T619" s="64"/>
      <c r="U619" s="64"/>
    </row>
    <row r="620" spans="1:21" ht="12.75" customHeight="1" x14ac:dyDescent="0.2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64"/>
      <c r="M620" s="57"/>
      <c r="N620" s="57"/>
      <c r="O620" s="64"/>
      <c r="P620" s="64"/>
      <c r="Q620" s="64"/>
      <c r="R620" s="64"/>
      <c r="S620" s="64"/>
      <c r="T620" s="64"/>
      <c r="U620" s="64"/>
    </row>
    <row r="621" spans="1:21" ht="12.75" customHeight="1" x14ac:dyDescent="0.2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64"/>
      <c r="M621" s="57"/>
      <c r="N621" s="57"/>
      <c r="O621" s="64"/>
      <c r="P621" s="64"/>
      <c r="Q621" s="64"/>
      <c r="R621" s="64"/>
      <c r="S621" s="64"/>
      <c r="T621" s="64"/>
      <c r="U621" s="64"/>
    </row>
    <row r="622" spans="1:21" ht="12.75" customHeight="1" x14ac:dyDescent="0.2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64"/>
      <c r="M622" s="57"/>
      <c r="N622" s="57"/>
      <c r="O622" s="64"/>
      <c r="P622" s="64"/>
      <c r="Q622" s="64"/>
      <c r="R622" s="64"/>
      <c r="S622" s="64"/>
      <c r="T622" s="64"/>
      <c r="U622" s="64"/>
    </row>
    <row r="623" spans="1:21" ht="12.75" customHeight="1" x14ac:dyDescent="0.2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64"/>
      <c r="M623" s="57"/>
      <c r="N623" s="57"/>
      <c r="O623" s="64"/>
      <c r="P623" s="64"/>
      <c r="Q623" s="64"/>
      <c r="R623" s="64"/>
      <c r="S623" s="64"/>
      <c r="T623" s="64"/>
      <c r="U623" s="64"/>
    </row>
    <row r="624" spans="1:21" ht="12.75" customHeight="1" x14ac:dyDescent="0.2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64"/>
      <c r="M624" s="57"/>
      <c r="N624" s="57"/>
      <c r="O624" s="64"/>
      <c r="P624" s="64"/>
      <c r="Q624" s="64"/>
      <c r="R624" s="64"/>
      <c r="S624" s="64"/>
      <c r="T624" s="64"/>
      <c r="U624" s="64"/>
    </row>
    <row r="625" spans="1:21" ht="12.75" customHeight="1" x14ac:dyDescent="0.2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64"/>
      <c r="M625" s="57"/>
      <c r="N625" s="57"/>
      <c r="O625" s="64"/>
      <c r="P625" s="64"/>
      <c r="Q625" s="64"/>
      <c r="R625" s="64"/>
      <c r="S625" s="64"/>
      <c r="T625" s="64"/>
      <c r="U625" s="64"/>
    </row>
    <row r="626" spans="1:21" ht="12.75" customHeight="1" x14ac:dyDescent="0.2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64"/>
      <c r="M626" s="57"/>
      <c r="N626" s="57"/>
      <c r="O626" s="64"/>
      <c r="P626" s="64"/>
      <c r="Q626" s="64"/>
      <c r="R626" s="64"/>
      <c r="S626" s="64"/>
      <c r="T626" s="64"/>
      <c r="U626" s="64"/>
    </row>
    <row r="627" spans="1:21" ht="12.75" customHeight="1" x14ac:dyDescent="0.2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64"/>
      <c r="M627" s="57"/>
      <c r="N627" s="57"/>
      <c r="O627" s="64"/>
      <c r="P627" s="64"/>
      <c r="Q627" s="64"/>
      <c r="R627" s="64"/>
      <c r="S627" s="64"/>
      <c r="T627" s="64"/>
      <c r="U627" s="64"/>
    </row>
    <row r="628" spans="1:21" ht="12.75" customHeight="1" x14ac:dyDescent="0.2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64"/>
      <c r="M628" s="57"/>
      <c r="N628" s="57"/>
      <c r="O628" s="64"/>
      <c r="P628" s="64"/>
      <c r="Q628" s="64"/>
      <c r="R628" s="64"/>
      <c r="S628" s="64"/>
      <c r="T628" s="64"/>
      <c r="U628" s="64"/>
    </row>
    <row r="629" spans="1:21" ht="12.75" customHeight="1" x14ac:dyDescent="0.2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64"/>
      <c r="M629" s="57"/>
      <c r="N629" s="57"/>
      <c r="O629" s="64"/>
      <c r="P629" s="64"/>
      <c r="Q629" s="64"/>
      <c r="R629" s="64"/>
      <c r="S629" s="64"/>
      <c r="T629" s="64"/>
      <c r="U629" s="64"/>
    </row>
    <row r="630" spans="1:21" ht="12.75" customHeight="1" x14ac:dyDescent="0.2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64"/>
      <c r="M630" s="57"/>
      <c r="N630" s="57"/>
      <c r="O630" s="64"/>
      <c r="P630" s="64"/>
      <c r="Q630" s="64"/>
      <c r="R630" s="64"/>
      <c r="S630" s="64"/>
      <c r="T630" s="64"/>
      <c r="U630" s="64"/>
    </row>
    <row r="631" spans="1:21" ht="12.75" customHeight="1" x14ac:dyDescent="0.2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64"/>
      <c r="M631" s="57"/>
      <c r="N631" s="57"/>
      <c r="O631" s="64"/>
      <c r="P631" s="64"/>
      <c r="Q631" s="64"/>
      <c r="R631" s="64"/>
      <c r="S631" s="64"/>
      <c r="T631" s="64"/>
      <c r="U631" s="64"/>
    </row>
    <row r="632" spans="1:21" ht="12.75" customHeight="1" x14ac:dyDescent="0.2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64"/>
      <c r="M632" s="57"/>
      <c r="N632" s="57"/>
      <c r="O632" s="64"/>
      <c r="P632" s="64"/>
      <c r="Q632" s="64"/>
      <c r="R632" s="64"/>
      <c r="S632" s="64"/>
      <c r="T632" s="64"/>
      <c r="U632" s="64"/>
    </row>
    <row r="633" spans="1:21" ht="12.75" customHeight="1" x14ac:dyDescent="0.2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64"/>
      <c r="M633" s="57"/>
      <c r="N633" s="57"/>
      <c r="O633" s="64"/>
      <c r="P633" s="64"/>
      <c r="Q633" s="64"/>
      <c r="R633" s="64"/>
      <c r="S633" s="64"/>
      <c r="T633" s="64"/>
      <c r="U633" s="64"/>
    </row>
    <row r="634" spans="1:21" ht="12.75" customHeight="1" x14ac:dyDescent="0.2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64"/>
      <c r="M634" s="57"/>
      <c r="N634" s="57"/>
      <c r="O634" s="64"/>
      <c r="P634" s="64"/>
      <c r="Q634" s="64"/>
      <c r="R634" s="64"/>
      <c r="S634" s="64"/>
      <c r="T634" s="64"/>
      <c r="U634" s="64"/>
    </row>
    <row r="635" spans="1:21" ht="12.75" customHeight="1" x14ac:dyDescent="0.2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64"/>
      <c r="M635" s="57"/>
      <c r="N635" s="57"/>
      <c r="O635" s="64"/>
      <c r="P635" s="64"/>
      <c r="Q635" s="64"/>
      <c r="R635" s="64"/>
      <c r="S635" s="64"/>
      <c r="T635" s="64"/>
      <c r="U635" s="64"/>
    </row>
    <row r="636" spans="1:21" ht="12.75" customHeight="1" x14ac:dyDescent="0.2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64"/>
      <c r="M636" s="57"/>
      <c r="N636" s="57"/>
      <c r="O636" s="64"/>
      <c r="P636" s="64"/>
      <c r="Q636" s="64"/>
      <c r="R636" s="64"/>
      <c r="S636" s="64"/>
      <c r="T636" s="64"/>
      <c r="U636" s="64"/>
    </row>
    <row r="637" spans="1:21" ht="12.75" customHeight="1" x14ac:dyDescent="0.2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64"/>
      <c r="M637" s="57"/>
      <c r="N637" s="57"/>
      <c r="O637" s="64"/>
      <c r="P637" s="64"/>
      <c r="Q637" s="64"/>
      <c r="R637" s="64"/>
      <c r="S637" s="64"/>
      <c r="T637" s="64"/>
      <c r="U637" s="64"/>
    </row>
    <row r="638" spans="1:21" ht="12.75" customHeight="1" x14ac:dyDescent="0.2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64"/>
      <c r="M638" s="57"/>
      <c r="N638" s="57"/>
      <c r="O638" s="64"/>
      <c r="P638" s="64"/>
      <c r="Q638" s="64"/>
      <c r="R638" s="64"/>
      <c r="S638" s="64"/>
      <c r="T638" s="64"/>
      <c r="U638" s="64"/>
    </row>
    <row r="639" spans="1:21" ht="12.75" customHeight="1" x14ac:dyDescent="0.2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64"/>
      <c r="M639" s="57"/>
      <c r="N639" s="57"/>
      <c r="O639" s="64"/>
      <c r="P639" s="64"/>
      <c r="Q639" s="64"/>
      <c r="R639" s="64"/>
      <c r="S639" s="64"/>
      <c r="T639" s="64"/>
      <c r="U639" s="64"/>
    </row>
    <row r="640" spans="1:21" ht="12.75" customHeight="1" x14ac:dyDescent="0.2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64"/>
      <c r="M640" s="57"/>
      <c r="N640" s="57"/>
      <c r="O640" s="64"/>
      <c r="P640" s="64"/>
      <c r="Q640" s="64"/>
      <c r="R640" s="64"/>
      <c r="S640" s="64"/>
      <c r="T640" s="64"/>
      <c r="U640" s="64"/>
    </row>
    <row r="641" spans="1:21" ht="12.75" customHeight="1" x14ac:dyDescent="0.2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64"/>
      <c r="M641" s="57"/>
      <c r="N641" s="57"/>
      <c r="O641" s="64"/>
      <c r="P641" s="64"/>
      <c r="Q641" s="64"/>
      <c r="R641" s="64"/>
      <c r="S641" s="64"/>
      <c r="T641" s="64"/>
      <c r="U641" s="64"/>
    </row>
    <row r="642" spans="1:21" ht="12.75" customHeight="1" x14ac:dyDescent="0.2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64"/>
      <c r="M642" s="57"/>
      <c r="N642" s="57"/>
      <c r="O642" s="64"/>
      <c r="P642" s="64"/>
      <c r="Q642" s="64"/>
      <c r="R642" s="64"/>
      <c r="S642" s="64"/>
      <c r="T642" s="64"/>
      <c r="U642" s="64"/>
    </row>
    <row r="643" spans="1:21" ht="12.75" customHeight="1" x14ac:dyDescent="0.2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64"/>
      <c r="M643" s="57"/>
      <c r="N643" s="57"/>
      <c r="O643" s="64"/>
      <c r="P643" s="64"/>
      <c r="Q643" s="64"/>
      <c r="R643" s="64"/>
      <c r="S643" s="64"/>
      <c r="T643" s="64"/>
      <c r="U643" s="64"/>
    </row>
    <row r="644" spans="1:21" ht="12.75" customHeight="1" x14ac:dyDescent="0.2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64"/>
      <c r="M644" s="57"/>
      <c r="N644" s="57"/>
      <c r="O644" s="64"/>
      <c r="P644" s="64"/>
      <c r="Q644" s="64"/>
      <c r="R644" s="64"/>
      <c r="S644" s="64"/>
      <c r="T644" s="64"/>
      <c r="U644" s="64"/>
    </row>
    <row r="645" spans="1:21" ht="12.75" customHeight="1" x14ac:dyDescent="0.2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64"/>
      <c r="M645" s="57"/>
      <c r="N645" s="57"/>
      <c r="O645" s="64"/>
      <c r="P645" s="64"/>
      <c r="Q645" s="64"/>
      <c r="R645" s="64"/>
      <c r="S645" s="64"/>
      <c r="T645" s="64"/>
      <c r="U645" s="64"/>
    </row>
    <row r="646" spans="1:21" ht="12.75" customHeight="1" x14ac:dyDescent="0.2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64"/>
      <c r="M646" s="57"/>
      <c r="N646" s="57"/>
      <c r="O646" s="64"/>
      <c r="P646" s="64"/>
      <c r="Q646" s="64"/>
      <c r="R646" s="64"/>
      <c r="S646" s="64"/>
      <c r="T646" s="64"/>
      <c r="U646" s="64"/>
    </row>
    <row r="647" spans="1:21" ht="12.75" customHeight="1" x14ac:dyDescent="0.2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64"/>
      <c r="M647" s="57"/>
      <c r="N647" s="57"/>
      <c r="O647" s="64"/>
      <c r="P647" s="64"/>
      <c r="Q647" s="64"/>
      <c r="R647" s="64"/>
      <c r="S647" s="64"/>
      <c r="T647" s="64"/>
      <c r="U647" s="64"/>
    </row>
    <row r="648" spans="1:21" ht="12.75" customHeight="1" x14ac:dyDescent="0.2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64"/>
      <c r="M648" s="57"/>
      <c r="N648" s="57"/>
      <c r="O648" s="64"/>
      <c r="P648" s="64"/>
      <c r="Q648" s="64"/>
      <c r="R648" s="64"/>
      <c r="S648" s="64"/>
      <c r="T648" s="64"/>
      <c r="U648" s="64"/>
    </row>
    <row r="649" spans="1:21" ht="12.75" customHeight="1" x14ac:dyDescent="0.2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64"/>
      <c r="M649" s="57"/>
      <c r="N649" s="57"/>
      <c r="O649" s="64"/>
      <c r="P649" s="64"/>
      <c r="Q649" s="64"/>
      <c r="R649" s="64"/>
      <c r="S649" s="64"/>
      <c r="T649" s="64"/>
      <c r="U649" s="64"/>
    </row>
    <row r="650" spans="1:21" ht="12.75" customHeight="1" x14ac:dyDescent="0.2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64"/>
      <c r="M650" s="57"/>
      <c r="N650" s="57"/>
      <c r="O650" s="64"/>
      <c r="P650" s="64"/>
      <c r="Q650" s="64"/>
      <c r="R650" s="64"/>
      <c r="S650" s="64"/>
      <c r="T650" s="64"/>
      <c r="U650" s="64"/>
    </row>
    <row r="651" spans="1:21" ht="12.75" customHeight="1" x14ac:dyDescent="0.2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64"/>
      <c r="M651" s="57"/>
      <c r="N651" s="57"/>
      <c r="O651" s="64"/>
      <c r="P651" s="64"/>
      <c r="Q651" s="64"/>
      <c r="R651" s="64"/>
      <c r="S651" s="64"/>
      <c r="T651" s="64"/>
      <c r="U651" s="64"/>
    </row>
    <row r="652" spans="1:21" ht="12.75" customHeight="1" x14ac:dyDescent="0.2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64"/>
      <c r="M652" s="57"/>
      <c r="N652" s="57"/>
      <c r="O652" s="64"/>
      <c r="P652" s="64"/>
      <c r="Q652" s="64"/>
      <c r="R652" s="64"/>
      <c r="S652" s="64"/>
      <c r="T652" s="64"/>
      <c r="U652" s="64"/>
    </row>
    <row r="653" spans="1:21" ht="12.75" customHeight="1" x14ac:dyDescent="0.2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64"/>
      <c r="M653" s="57"/>
      <c r="N653" s="57"/>
      <c r="O653" s="64"/>
      <c r="P653" s="64"/>
      <c r="Q653" s="64"/>
      <c r="R653" s="64"/>
      <c r="S653" s="64"/>
      <c r="T653" s="64"/>
      <c r="U653" s="64"/>
    </row>
    <row r="654" spans="1:21" ht="12.75" customHeight="1" x14ac:dyDescent="0.2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64"/>
      <c r="M654" s="57"/>
      <c r="N654" s="57"/>
      <c r="O654" s="64"/>
      <c r="P654" s="64"/>
      <c r="Q654" s="64"/>
      <c r="R654" s="64"/>
      <c r="S654" s="64"/>
      <c r="T654" s="64"/>
      <c r="U654" s="64"/>
    </row>
    <row r="655" spans="1:21" ht="12.75" customHeight="1" x14ac:dyDescent="0.2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64"/>
      <c r="M655" s="57"/>
      <c r="N655" s="57"/>
      <c r="O655" s="64"/>
      <c r="P655" s="64"/>
      <c r="Q655" s="64"/>
      <c r="R655" s="64"/>
      <c r="S655" s="64"/>
      <c r="T655" s="64"/>
      <c r="U655" s="64"/>
    </row>
    <row r="656" spans="1:21" ht="12.75" customHeight="1" x14ac:dyDescent="0.2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64"/>
      <c r="M656" s="57"/>
      <c r="N656" s="57"/>
      <c r="O656" s="64"/>
      <c r="P656" s="64"/>
      <c r="Q656" s="64"/>
      <c r="R656" s="64"/>
      <c r="S656" s="64"/>
      <c r="T656" s="64"/>
      <c r="U656" s="64"/>
    </row>
    <row r="657" spans="1:21" ht="12.75" customHeight="1" x14ac:dyDescent="0.2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64"/>
      <c r="M657" s="57"/>
      <c r="N657" s="57"/>
      <c r="O657" s="64"/>
      <c r="P657" s="64"/>
      <c r="Q657" s="64"/>
      <c r="R657" s="64"/>
      <c r="S657" s="64"/>
      <c r="T657" s="64"/>
      <c r="U657" s="64"/>
    </row>
    <row r="658" spans="1:21" ht="12.75" customHeight="1" x14ac:dyDescent="0.2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64"/>
      <c r="M658" s="57"/>
      <c r="N658" s="57"/>
      <c r="O658" s="64"/>
      <c r="P658" s="64"/>
      <c r="Q658" s="64"/>
      <c r="R658" s="64"/>
      <c r="S658" s="64"/>
      <c r="T658" s="64"/>
      <c r="U658" s="64"/>
    </row>
    <row r="659" spans="1:21" ht="12.75" customHeight="1" x14ac:dyDescent="0.2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64"/>
      <c r="M659" s="57"/>
      <c r="N659" s="57"/>
      <c r="O659" s="64"/>
      <c r="P659" s="64"/>
      <c r="Q659" s="64"/>
      <c r="R659" s="64"/>
      <c r="S659" s="64"/>
      <c r="T659" s="64"/>
      <c r="U659" s="64"/>
    </row>
    <row r="660" spans="1:21" ht="12.75" customHeight="1" x14ac:dyDescent="0.2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64"/>
      <c r="M660" s="57"/>
      <c r="N660" s="57"/>
      <c r="O660" s="64"/>
      <c r="P660" s="64"/>
      <c r="Q660" s="64"/>
      <c r="R660" s="64"/>
      <c r="S660" s="64"/>
      <c r="T660" s="64"/>
      <c r="U660" s="64"/>
    </row>
    <row r="661" spans="1:21" ht="12.75" customHeight="1" x14ac:dyDescent="0.2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64"/>
      <c r="M661" s="57"/>
      <c r="N661" s="57"/>
      <c r="O661" s="64"/>
      <c r="P661" s="64"/>
      <c r="Q661" s="64"/>
      <c r="R661" s="64"/>
      <c r="S661" s="64"/>
      <c r="T661" s="64"/>
      <c r="U661" s="64"/>
    </row>
    <row r="662" spans="1:21" ht="12.75" customHeight="1" x14ac:dyDescent="0.2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64"/>
      <c r="M662" s="57"/>
      <c r="N662" s="57"/>
      <c r="O662" s="64"/>
      <c r="P662" s="64"/>
      <c r="Q662" s="64"/>
      <c r="R662" s="64"/>
      <c r="S662" s="64"/>
      <c r="T662" s="64"/>
      <c r="U662" s="64"/>
    </row>
    <row r="663" spans="1:21" ht="12.75" customHeight="1" x14ac:dyDescent="0.2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64"/>
      <c r="M663" s="57"/>
      <c r="N663" s="57"/>
      <c r="O663" s="64"/>
      <c r="P663" s="64"/>
      <c r="Q663" s="64"/>
      <c r="R663" s="64"/>
      <c r="S663" s="64"/>
      <c r="T663" s="64"/>
      <c r="U663" s="64"/>
    </row>
    <row r="664" spans="1:21" ht="12.75" customHeight="1" x14ac:dyDescent="0.2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64"/>
      <c r="M664" s="57"/>
      <c r="N664" s="57"/>
      <c r="O664" s="64"/>
      <c r="P664" s="64"/>
      <c r="Q664" s="64"/>
      <c r="R664" s="64"/>
      <c r="S664" s="64"/>
      <c r="T664" s="64"/>
      <c r="U664" s="64"/>
    </row>
    <row r="665" spans="1:21" ht="12.75" customHeight="1" x14ac:dyDescent="0.2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64"/>
      <c r="M665" s="57"/>
      <c r="N665" s="57"/>
      <c r="O665" s="64"/>
      <c r="P665" s="64"/>
      <c r="Q665" s="64"/>
      <c r="R665" s="64"/>
      <c r="S665" s="64"/>
      <c r="T665" s="64"/>
      <c r="U665" s="64"/>
    </row>
    <row r="666" spans="1:21" ht="12.75" customHeight="1" x14ac:dyDescent="0.2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64"/>
      <c r="M666" s="57"/>
      <c r="N666" s="57"/>
      <c r="O666" s="64"/>
      <c r="P666" s="64"/>
      <c r="Q666" s="64"/>
      <c r="R666" s="64"/>
      <c r="S666" s="64"/>
      <c r="T666" s="64"/>
      <c r="U666" s="64"/>
    </row>
    <row r="667" spans="1:21" ht="12.75" customHeight="1" x14ac:dyDescent="0.2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64"/>
      <c r="M667" s="57"/>
      <c r="N667" s="57"/>
      <c r="O667" s="64"/>
      <c r="P667" s="64"/>
      <c r="Q667" s="64"/>
      <c r="R667" s="64"/>
      <c r="S667" s="64"/>
      <c r="T667" s="64"/>
      <c r="U667" s="64"/>
    </row>
    <row r="668" spans="1:21" ht="12.75" customHeight="1" x14ac:dyDescent="0.2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64"/>
      <c r="M668" s="57"/>
      <c r="N668" s="57"/>
      <c r="O668" s="64"/>
      <c r="P668" s="64"/>
      <c r="Q668" s="64"/>
      <c r="R668" s="64"/>
      <c r="S668" s="64"/>
      <c r="T668" s="64"/>
      <c r="U668" s="64"/>
    </row>
    <row r="669" spans="1:21" ht="12.75" customHeight="1" x14ac:dyDescent="0.2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64"/>
      <c r="M669" s="57"/>
      <c r="N669" s="57"/>
      <c r="O669" s="64"/>
      <c r="P669" s="64"/>
      <c r="Q669" s="64"/>
      <c r="R669" s="64"/>
      <c r="S669" s="64"/>
      <c r="T669" s="64"/>
      <c r="U669" s="64"/>
    </row>
    <row r="670" spans="1:21" ht="12.75" customHeight="1" x14ac:dyDescent="0.2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64"/>
      <c r="M670" s="57"/>
      <c r="N670" s="57"/>
      <c r="O670" s="64"/>
      <c r="P670" s="64"/>
      <c r="Q670" s="64"/>
      <c r="R670" s="64"/>
      <c r="S670" s="64"/>
      <c r="T670" s="64"/>
      <c r="U670" s="64"/>
    </row>
    <row r="671" spans="1:21" ht="12.75" customHeight="1" x14ac:dyDescent="0.2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64"/>
      <c r="M671" s="57"/>
      <c r="N671" s="57"/>
      <c r="O671" s="64"/>
      <c r="P671" s="64"/>
      <c r="Q671" s="64"/>
      <c r="R671" s="64"/>
      <c r="S671" s="64"/>
      <c r="T671" s="64"/>
      <c r="U671" s="64"/>
    </row>
    <row r="672" spans="1:21" ht="12.75" customHeight="1" x14ac:dyDescent="0.2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64"/>
      <c r="M672" s="57"/>
      <c r="N672" s="57"/>
      <c r="O672" s="64"/>
      <c r="P672" s="64"/>
      <c r="Q672" s="64"/>
      <c r="R672" s="64"/>
      <c r="S672" s="64"/>
      <c r="T672" s="64"/>
      <c r="U672" s="64"/>
    </row>
    <row r="673" spans="1:21" ht="12.75" customHeight="1" x14ac:dyDescent="0.2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64"/>
      <c r="M673" s="57"/>
      <c r="N673" s="57"/>
      <c r="O673" s="64"/>
      <c r="P673" s="64"/>
      <c r="Q673" s="64"/>
      <c r="R673" s="64"/>
      <c r="S673" s="64"/>
      <c r="T673" s="64"/>
      <c r="U673" s="64"/>
    </row>
    <row r="674" spans="1:21" ht="12.75" customHeight="1" x14ac:dyDescent="0.2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64"/>
      <c r="M674" s="57"/>
      <c r="N674" s="57"/>
      <c r="O674" s="64"/>
      <c r="P674" s="64"/>
      <c r="Q674" s="64"/>
      <c r="R674" s="64"/>
      <c r="S674" s="64"/>
      <c r="T674" s="64"/>
      <c r="U674" s="64"/>
    </row>
    <row r="675" spans="1:21" ht="12.75" customHeight="1" x14ac:dyDescent="0.2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64"/>
      <c r="M675" s="57"/>
      <c r="N675" s="57"/>
      <c r="O675" s="64"/>
      <c r="P675" s="64"/>
      <c r="Q675" s="64"/>
      <c r="R675" s="64"/>
      <c r="S675" s="64"/>
      <c r="T675" s="64"/>
      <c r="U675" s="64"/>
    </row>
    <row r="676" spans="1:21" ht="12.75" customHeight="1" x14ac:dyDescent="0.2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64"/>
      <c r="M676" s="57"/>
      <c r="N676" s="57"/>
      <c r="O676" s="64"/>
      <c r="P676" s="64"/>
      <c r="Q676" s="64"/>
      <c r="R676" s="64"/>
      <c r="S676" s="64"/>
      <c r="T676" s="64"/>
      <c r="U676" s="64"/>
    </row>
    <row r="677" spans="1:21" ht="12.75" customHeight="1" x14ac:dyDescent="0.2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64"/>
      <c r="M677" s="57"/>
      <c r="N677" s="57"/>
      <c r="O677" s="64"/>
      <c r="P677" s="64"/>
      <c r="Q677" s="64"/>
      <c r="R677" s="64"/>
      <c r="S677" s="64"/>
      <c r="T677" s="64"/>
      <c r="U677" s="64"/>
    </row>
    <row r="678" spans="1:21" ht="12.75" customHeight="1" x14ac:dyDescent="0.2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64"/>
      <c r="M678" s="57"/>
      <c r="N678" s="57"/>
      <c r="O678" s="64"/>
      <c r="P678" s="64"/>
      <c r="Q678" s="64"/>
      <c r="R678" s="64"/>
      <c r="S678" s="64"/>
      <c r="T678" s="64"/>
      <c r="U678" s="64"/>
    </row>
    <row r="679" spans="1:21" ht="12.75" customHeight="1" x14ac:dyDescent="0.2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64"/>
      <c r="M679" s="57"/>
      <c r="N679" s="57"/>
      <c r="O679" s="64"/>
      <c r="P679" s="64"/>
      <c r="Q679" s="64"/>
      <c r="R679" s="64"/>
      <c r="S679" s="64"/>
      <c r="T679" s="64"/>
      <c r="U679" s="64"/>
    </row>
    <row r="680" spans="1:21" ht="12.75" customHeight="1" x14ac:dyDescent="0.2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64"/>
      <c r="M680" s="57"/>
      <c r="N680" s="57"/>
      <c r="O680" s="64"/>
      <c r="P680" s="64"/>
      <c r="Q680" s="64"/>
      <c r="R680" s="64"/>
      <c r="S680" s="64"/>
      <c r="T680" s="64"/>
      <c r="U680" s="64"/>
    </row>
    <row r="681" spans="1:21" ht="12.75" customHeight="1" x14ac:dyDescent="0.2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64"/>
      <c r="M681" s="57"/>
      <c r="N681" s="57"/>
      <c r="O681" s="64"/>
      <c r="P681" s="64"/>
      <c r="Q681" s="64"/>
      <c r="R681" s="64"/>
      <c r="S681" s="64"/>
      <c r="T681" s="64"/>
      <c r="U681" s="64"/>
    </row>
    <row r="682" spans="1:21" ht="12.75" customHeight="1" x14ac:dyDescent="0.2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64"/>
      <c r="M682" s="57"/>
      <c r="N682" s="57"/>
      <c r="O682" s="64"/>
      <c r="P682" s="64"/>
      <c r="Q682" s="64"/>
      <c r="R682" s="64"/>
      <c r="S682" s="64"/>
      <c r="T682" s="64"/>
      <c r="U682" s="64"/>
    </row>
    <row r="683" spans="1:21" ht="12.75" customHeight="1" x14ac:dyDescent="0.2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64"/>
      <c r="M683" s="57"/>
      <c r="N683" s="57"/>
      <c r="O683" s="64"/>
      <c r="P683" s="64"/>
      <c r="Q683" s="64"/>
      <c r="R683" s="64"/>
      <c r="S683" s="64"/>
      <c r="T683" s="64"/>
      <c r="U683" s="64"/>
    </row>
    <row r="684" spans="1:21" ht="12.75" customHeight="1" x14ac:dyDescent="0.2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64"/>
      <c r="M684" s="57"/>
      <c r="N684" s="57"/>
      <c r="O684" s="64"/>
      <c r="P684" s="64"/>
      <c r="Q684" s="64"/>
      <c r="R684" s="64"/>
      <c r="S684" s="64"/>
      <c r="T684" s="64"/>
      <c r="U684" s="64"/>
    </row>
    <row r="685" spans="1:21" ht="12.75" customHeight="1" x14ac:dyDescent="0.2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64"/>
      <c r="M685" s="57"/>
      <c r="N685" s="57"/>
      <c r="O685" s="64"/>
      <c r="P685" s="64"/>
      <c r="Q685" s="64"/>
      <c r="R685" s="64"/>
      <c r="S685" s="64"/>
      <c r="T685" s="64"/>
      <c r="U685" s="64"/>
    </row>
    <row r="686" spans="1:21" ht="12.75" customHeight="1" x14ac:dyDescent="0.2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64"/>
      <c r="M686" s="57"/>
      <c r="N686" s="57"/>
      <c r="O686" s="64"/>
      <c r="P686" s="64"/>
      <c r="Q686" s="64"/>
      <c r="R686" s="64"/>
      <c r="S686" s="64"/>
      <c r="T686" s="64"/>
      <c r="U686" s="64"/>
    </row>
    <row r="687" spans="1:21" ht="12.75" customHeight="1" x14ac:dyDescent="0.2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64"/>
      <c r="M687" s="57"/>
      <c r="N687" s="57"/>
      <c r="O687" s="64"/>
      <c r="P687" s="64"/>
      <c r="Q687" s="64"/>
      <c r="R687" s="64"/>
      <c r="S687" s="64"/>
      <c r="T687" s="64"/>
      <c r="U687" s="64"/>
    </row>
    <row r="688" spans="1:21" ht="12.75" customHeight="1" x14ac:dyDescent="0.2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64"/>
      <c r="M688" s="57"/>
      <c r="N688" s="57"/>
      <c r="O688" s="64"/>
      <c r="P688" s="64"/>
      <c r="Q688" s="64"/>
      <c r="R688" s="64"/>
      <c r="S688" s="64"/>
      <c r="T688" s="64"/>
      <c r="U688" s="64"/>
    </row>
    <row r="689" spans="1:21" ht="12.75" customHeight="1" x14ac:dyDescent="0.2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64"/>
      <c r="M689" s="57"/>
      <c r="N689" s="57"/>
      <c r="O689" s="64"/>
      <c r="P689" s="64"/>
      <c r="Q689" s="64"/>
      <c r="R689" s="64"/>
      <c r="S689" s="64"/>
      <c r="T689" s="64"/>
      <c r="U689" s="64"/>
    </row>
    <row r="690" spans="1:21" ht="12.75" customHeight="1" x14ac:dyDescent="0.2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64"/>
      <c r="M690" s="57"/>
      <c r="N690" s="57"/>
      <c r="O690" s="64"/>
      <c r="P690" s="64"/>
      <c r="Q690" s="64"/>
      <c r="R690" s="64"/>
      <c r="S690" s="64"/>
      <c r="T690" s="64"/>
      <c r="U690" s="64"/>
    </row>
    <row r="691" spans="1:21" ht="12.75" customHeight="1" x14ac:dyDescent="0.2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64"/>
      <c r="M691" s="57"/>
      <c r="N691" s="57"/>
      <c r="O691" s="64"/>
      <c r="P691" s="64"/>
      <c r="Q691" s="64"/>
      <c r="R691" s="64"/>
      <c r="S691" s="64"/>
      <c r="T691" s="64"/>
      <c r="U691" s="64"/>
    </row>
    <row r="692" spans="1:21" ht="12.75" customHeight="1" x14ac:dyDescent="0.2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64"/>
      <c r="M692" s="57"/>
      <c r="N692" s="57"/>
      <c r="O692" s="64"/>
      <c r="P692" s="64"/>
      <c r="Q692" s="64"/>
      <c r="R692" s="64"/>
      <c r="S692" s="64"/>
      <c r="T692" s="64"/>
      <c r="U692" s="64"/>
    </row>
    <row r="693" spans="1:21" ht="12.75" customHeight="1" x14ac:dyDescent="0.2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64"/>
      <c r="M693" s="57"/>
      <c r="N693" s="57"/>
      <c r="O693" s="64"/>
      <c r="P693" s="64"/>
      <c r="Q693" s="64"/>
      <c r="R693" s="64"/>
      <c r="S693" s="64"/>
      <c r="T693" s="64"/>
      <c r="U693" s="64"/>
    </row>
    <row r="694" spans="1:21" ht="12.75" customHeight="1" x14ac:dyDescent="0.2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64"/>
      <c r="M694" s="57"/>
      <c r="N694" s="57"/>
      <c r="O694" s="64"/>
      <c r="P694" s="64"/>
      <c r="Q694" s="64"/>
      <c r="R694" s="64"/>
      <c r="S694" s="64"/>
      <c r="T694" s="64"/>
      <c r="U694" s="64"/>
    </row>
    <row r="695" spans="1:21" ht="12.75" customHeight="1" x14ac:dyDescent="0.2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64"/>
      <c r="M695" s="57"/>
      <c r="N695" s="57"/>
      <c r="O695" s="64"/>
      <c r="P695" s="64"/>
      <c r="Q695" s="64"/>
      <c r="R695" s="64"/>
      <c r="S695" s="64"/>
      <c r="T695" s="64"/>
      <c r="U695" s="64"/>
    </row>
    <row r="696" spans="1:21" ht="12.75" customHeight="1" x14ac:dyDescent="0.2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64"/>
      <c r="M696" s="57"/>
      <c r="N696" s="57"/>
      <c r="O696" s="64"/>
      <c r="P696" s="64"/>
      <c r="Q696" s="64"/>
      <c r="R696" s="64"/>
      <c r="S696" s="64"/>
      <c r="T696" s="64"/>
      <c r="U696" s="64"/>
    </row>
    <row r="697" spans="1:21" ht="12.75" customHeight="1" x14ac:dyDescent="0.2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64"/>
      <c r="M697" s="57"/>
      <c r="N697" s="57"/>
      <c r="O697" s="64"/>
      <c r="P697" s="64"/>
      <c r="Q697" s="64"/>
      <c r="R697" s="64"/>
      <c r="S697" s="64"/>
      <c r="T697" s="64"/>
      <c r="U697" s="64"/>
    </row>
    <row r="698" spans="1:21" ht="12.75" customHeight="1" x14ac:dyDescent="0.2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64"/>
      <c r="M698" s="57"/>
      <c r="N698" s="57"/>
      <c r="O698" s="64"/>
      <c r="P698" s="64"/>
      <c r="Q698" s="64"/>
      <c r="R698" s="64"/>
      <c r="S698" s="64"/>
      <c r="T698" s="64"/>
      <c r="U698" s="64"/>
    </row>
    <row r="699" spans="1:21" ht="12.75" customHeight="1" x14ac:dyDescent="0.2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64"/>
      <c r="M699" s="57"/>
      <c r="N699" s="57"/>
      <c r="O699" s="64"/>
      <c r="P699" s="64"/>
      <c r="Q699" s="64"/>
      <c r="R699" s="64"/>
      <c r="S699" s="64"/>
      <c r="T699" s="64"/>
      <c r="U699" s="64"/>
    </row>
    <row r="700" spans="1:21" ht="12.75" customHeight="1" x14ac:dyDescent="0.2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64"/>
      <c r="M700" s="57"/>
      <c r="N700" s="57"/>
      <c r="O700" s="64"/>
      <c r="P700" s="64"/>
      <c r="Q700" s="64"/>
      <c r="R700" s="64"/>
      <c r="S700" s="64"/>
      <c r="T700" s="64"/>
      <c r="U700" s="64"/>
    </row>
    <row r="701" spans="1:21" ht="12.75" customHeight="1" x14ac:dyDescent="0.2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64"/>
      <c r="M701" s="57"/>
      <c r="N701" s="57"/>
      <c r="O701" s="64"/>
      <c r="P701" s="64"/>
      <c r="Q701" s="64"/>
      <c r="R701" s="64"/>
      <c r="S701" s="64"/>
      <c r="T701" s="64"/>
      <c r="U701" s="64"/>
    </row>
    <row r="702" spans="1:21" ht="12.75" customHeight="1" x14ac:dyDescent="0.2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64"/>
      <c r="M702" s="57"/>
      <c r="N702" s="57"/>
      <c r="O702" s="64"/>
      <c r="P702" s="64"/>
      <c r="Q702" s="64"/>
      <c r="R702" s="64"/>
      <c r="S702" s="64"/>
      <c r="T702" s="64"/>
      <c r="U702" s="64"/>
    </row>
    <row r="703" spans="1:21" ht="12.75" customHeight="1" x14ac:dyDescent="0.2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64"/>
      <c r="M703" s="57"/>
      <c r="N703" s="57"/>
      <c r="O703" s="64"/>
      <c r="P703" s="64"/>
      <c r="Q703" s="64"/>
      <c r="R703" s="64"/>
      <c r="S703" s="64"/>
      <c r="T703" s="64"/>
      <c r="U703" s="64"/>
    </row>
    <row r="704" spans="1:21" ht="12.75" customHeight="1" x14ac:dyDescent="0.2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64"/>
      <c r="M704" s="57"/>
      <c r="N704" s="57"/>
      <c r="O704" s="64"/>
      <c r="P704" s="64"/>
      <c r="Q704" s="64"/>
      <c r="R704" s="64"/>
      <c r="S704" s="64"/>
      <c r="T704" s="64"/>
      <c r="U704" s="64"/>
    </row>
    <row r="705" spans="1:21" ht="12.75" customHeight="1" x14ac:dyDescent="0.2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64"/>
      <c r="M705" s="57"/>
      <c r="N705" s="57"/>
      <c r="O705" s="64"/>
      <c r="P705" s="64"/>
      <c r="Q705" s="64"/>
      <c r="R705" s="64"/>
      <c r="S705" s="64"/>
      <c r="T705" s="64"/>
      <c r="U705" s="64"/>
    </row>
    <row r="706" spans="1:21" ht="12.75" customHeight="1" x14ac:dyDescent="0.2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64"/>
      <c r="M706" s="57"/>
      <c r="N706" s="57"/>
      <c r="O706" s="64"/>
      <c r="P706" s="64"/>
      <c r="Q706" s="64"/>
      <c r="R706" s="64"/>
      <c r="S706" s="64"/>
      <c r="T706" s="64"/>
      <c r="U706" s="64"/>
    </row>
    <row r="707" spans="1:21" ht="12.75" customHeight="1" x14ac:dyDescent="0.2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64"/>
      <c r="M707" s="57"/>
      <c r="N707" s="57"/>
      <c r="O707" s="64"/>
      <c r="P707" s="64"/>
      <c r="Q707" s="64"/>
      <c r="R707" s="64"/>
      <c r="S707" s="64"/>
      <c r="T707" s="64"/>
      <c r="U707" s="64"/>
    </row>
    <row r="708" spans="1:21" ht="12.75" customHeight="1" x14ac:dyDescent="0.2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64"/>
      <c r="M708" s="57"/>
      <c r="N708" s="57"/>
      <c r="O708" s="64"/>
      <c r="P708" s="64"/>
      <c r="Q708" s="64"/>
      <c r="R708" s="64"/>
      <c r="S708" s="64"/>
      <c r="T708" s="64"/>
      <c r="U708" s="64"/>
    </row>
    <row r="709" spans="1:21" ht="12.75" customHeight="1" x14ac:dyDescent="0.2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64"/>
      <c r="M709" s="57"/>
      <c r="N709" s="57"/>
      <c r="O709" s="64"/>
      <c r="P709" s="64"/>
      <c r="Q709" s="64"/>
      <c r="R709" s="64"/>
      <c r="S709" s="64"/>
      <c r="T709" s="64"/>
      <c r="U709" s="64"/>
    </row>
    <row r="710" spans="1:21" ht="12.75" customHeight="1" x14ac:dyDescent="0.2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64"/>
      <c r="M710" s="57"/>
      <c r="N710" s="57"/>
      <c r="O710" s="64"/>
      <c r="P710" s="64"/>
      <c r="Q710" s="64"/>
      <c r="R710" s="64"/>
      <c r="S710" s="64"/>
      <c r="T710" s="64"/>
      <c r="U710" s="64"/>
    </row>
    <row r="711" spans="1:21" ht="12.75" customHeight="1" x14ac:dyDescent="0.2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64"/>
      <c r="M711" s="57"/>
      <c r="N711" s="57"/>
      <c r="O711" s="64"/>
      <c r="P711" s="64"/>
      <c r="Q711" s="64"/>
      <c r="R711" s="64"/>
      <c r="S711" s="64"/>
      <c r="T711" s="64"/>
      <c r="U711" s="64"/>
    </row>
    <row r="712" spans="1:21" ht="12.75" customHeight="1" x14ac:dyDescent="0.2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64"/>
      <c r="M712" s="57"/>
      <c r="N712" s="57"/>
      <c r="O712" s="64"/>
      <c r="P712" s="64"/>
      <c r="Q712" s="64"/>
      <c r="R712" s="64"/>
      <c r="S712" s="64"/>
      <c r="T712" s="64"/>
      <c r="U712" s="64"/>
    </row>
    <row r="713" spans="1:21" ht="12.75" customHeight="1" x14ac:dyDescent="0.2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64"/>
      <c r="M713" s="57"/>
      <c r="N713" s="57"/>
      <c r="O713" s="64"/>
      <c r="P713" s="64"/>
      <c r="Q713" s="64"/>
      <c r="R713" s="64"/>
      <c r="S713" s="64"/>
      <c r="T713" s="64"/>
      <c r="U713" s="64"/>
    </row>
    <row r="714" spans="1:21" ht="12.75" customHeight="1" x14ac:dyDescent="0.2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64"/>
      <c r="M714" s="57"/>
      <c r="N714" s="57"/>
      <c r="O714" s="64"/>
      <c r="P714" s="64"/>
      <c r="Q714" s="64"/>
      <c r="R714" s="64"/>
      <c r="S714" s="64"/>
      <c r="T714" s="64"/>
      <c r="U714" s="64"/>
    </row>
    <row r="715" spans="1:21" ht="12.75" customHeight="1" x14ac:dyDescent="0.2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64"/>
      <c r="M715" s="57"/>
      <c r="N715" s="57"/>
      <c r="O715" s="64"/>
      <c r="P715" s="64"/>
      <c r="Q715" s="64"/>
      <c r="R715" s="64"/>
      <c r="S715" s="64"/>
      <c r="T715" s="64"/>
      <c r="U715" s="64"/>
    </row>
    <row r="716" spans="1:21" ht="12.75" customHeight="1" x14ac:dyDescent="0.2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64"/>
      <c r="M716" s="57"/>
      <c r="N716" s="57"/>
      <c r="O716" s="64"/>
      <c r="P716" s="64"/>
      <c r="Q716" s="64"/>
      <c r="R716" s="64"/>
      <c r="S716" s="64"/>
      <c r="T716" s="64"/>
      <c r="U716" s="64"/>
    </row>
    <row r="717" spans="1:21" ht="12.75" customHeight="1" x14ac:dyDescent="0.2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64"/>
      <c r="M717" s="57"/>
      <c r="N717" s="57"/>
      <c r="O717" s="64"/>
      <c r="P717" s="64"/>
      <c r="Q717" s="64"/>
      <c r="R717" s="64"/>
      <c r="S717" s="64"/>
      <c r="T717" s="64"/>
      <c r="U717" s="64"/>
    </row>
    <row r="718" spans="1:21" ht="12.75" customHeight="1" x14ac:dyDescent="0.2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64"/>
      <c r="M718" s="57"/>
      <c r="N718" s="57"/>
      <c r="O718" s="64"/>
      <c r="P718" s="64"/>
      <c r="Q718" s="64"/>
      <c r="R718" s="64"/>
      <c r="S718" s="64"/>
      <c r="T718" s="64"/>
      <c r="U718" s="64"/>
    </row>
    <row r="719" spans="1:21" ht="12.75" customHeight="1" x14ac:dyDescent="0.2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64"/>
      <c r="M719" s="57"/>
      <c r="N719" s="57"/>
      <c r="O719" s="64"/>
      <c r="P719" s="64"/>
      <c r="Q719" s="64"/>
      <c r="R719" s="64"/>
      <c r="S719" s="64"/>
      <c r="T719" s="64"/>
      <c r="U719" s="64"/>
    </row>
    <row r="720" spans="1:21" ht="12.75" customHeight="1" x14ac:dyDescent="0.2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64"/>
      <c r="M720" s="57"/>
      <c r="N720" s="57"/>
      <c r="O720" s="64"/>
      <c r="P720" s="64"/>
      <c r="Q720" s="64"/>
      <c r="R720" s="64"/>
      <c r="S720" s="64"/>
      <c r="T720" s="64"/>
      <c r="U720" s="64"/>
    </row>
    <row r="721" spans="1:21" ht="12.75" customHeight="1" x14ac:dyDescent="0.2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64"/>
      <c r="M721" s="57"/>
      <c r="N721" s="57"/>
      <c r="O721" s="64"/>
      <c r="P721" s="64"/>
      <c r="Q721" s="64"/>
      <c r="R721" s="64"/>
      <c r="S721" s="64"/>
      <c r="T721" s="64"/>
      <c r="U721" s="64"/>
    </row>
    <row r="722" spans="1:21" ht="12.75" customHeight="1" x14ac:dyDescent="0.2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64"/>
      <c r="M722" s="57"/>
      <c r="N722" s="57"/>
      <c r="O722" s="64"/>
      <c r="P722" s="64"/>
      <c r="Q722" s="64"/>
      <c r="R722" s="64"/>
      <c r="S722" s="64"/>
      <c r="T722" s="64"/>
      <c r="U722" s="64"/>
    </row>
    <row r="723" spans="1:21" ht="12.75" customHeight="1" x14ac:dyDescent="0.2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64"/>
      <c r="M723" s="57"/>
      <c r="N723" s="57"/>
      <c r="O723" s="64"/>
      <c r="P723" s="64"/>
      <c r="Q723" s="64"/>
      <c r="R723" s="64"/>
      <c r="S723" s="64"/>
      <c r="T723" s="64"/>
      <c r="U723" s="64"/>
    </row>
    <row r="724" spans="1:21" ht="12.75" customHeight="1" x14ac:dyDescent="0.2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64"/>
      <c r="M724" s="57"/>
      <c r="N724" s="57"/>
      <c r="O724" s="64"/>
      <c r="P724" s="64"/>
      <c r="Q724" s="64"/>
      <c r="R724" s="64"/>
      <c r="S724" s="64"/>
      <c r="T724" s="64"/>
      <c r="U724" s="64"/>
    </row>
    <row r="725" spans="1:21" ht="12.75" customHeight="1" x14ac:dyDescent="0.2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64"/>
      <c r="M725" s="57"/>
      <c r="N725" s="57"/>
      <c r="O725" s="64"/>
      <c r="P725" s="64"/>
      <c r="Q725" s="64"/>
      <c r="R725" s="64"/>
      <c r="S725" s="64"/>
      <c r="T725" s="64"/>
      <c r="U725" s="64"/>
    </row>
    <row r="726" spans="1:21" ht="12.75" customHeight="1" x14ac:dyDescent="0.2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64"/>
      <c r="M726" s="57"/>
      <c r="N726" s="57"/>
      <c r="O726" s="64"/>
      <c r="P726" s="64"/>
      <c r="Q726" s="64"/>
      <c r="R726" s="64"/>
      <c r="S726" s="64"/>
      <c r="T726" s="64"/>
      <c r="U726" s="64"/>
    </row>
    <row r="727" spans="1:21" ht="12.75" customHeight="1" x14ac:dyDescent="0.2"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64"/>
      <c r="M727" s="57"/>
      <c r="N727" s="57"/>
      <c r="O727" s="64"/>
      <c r="P727" s="64"/>
      <c r="Q727" s="64"/>
      <c r="R727" s="64"/>
      <c r="S727" s="64"/>
      <c r="T727" s="64"/>
      <c r="U727" s="64"/>
    </row>
  </sheetData>
  <mergeCells count="26">
    <mergeCell ref="J7:J9"/>
    <mergeCell ref="K7:K9"/>
    <mergeCell ref="L7:L9"/>
    <mergeCell ref="C2:P2"/>
    <mergeCell ref="A3:W3"/>
    <mergeCell ref="A4:W5"/>
    <mergeCell ref="A7:A9"/>
    <mergeCell ref="B7:B9"/>
    <mergeCell ref="C7:C9"/>
    <mergeCell ref="D7:D9"/>
    <mergeCell ref="E82:K82"/>
    <mergeCell ref="S7:S9"/>
    <mergeCell ref="U7:U9"/>
    <mergeCell ref="V7:V9"/>
    <mergeCell ref="W7:W9"/>
    <mergeCell ref="F8:F9"/>
    <mergeCell ref="H8:H9"/>
    <mergeCell ref="M7:M9"/>
    <mergeCell ref="N7:N9"/>
    <mergeCell ref="O7:O9"/>
    <mergeCell ref="P7:P9"/>
    <mergeCell ref="Q7:Q9"/>
    <mergeCell ref="R7:R9"/>
    <mergeCell ref="E7:E9"/>
    <mergeCell ref="F7:H7"/>
    <mergeCell ref="I7:I9"/>
  </mergeCells>
  <pageMargins left="0.78740157480314965" right="0.59055118110236227" top="0.39370078740157483" bottom="0.39370078740157483" header="0.51181102362204722" footer="0.51181102362204722"/>
  <pageSetup paperSize="8" scale="26" orientation="landscape" verticalDpi="144" r:id="rId1"/>
  <headerFooter alignWithMargins="0"/>
  <rowBreaks count="1" manualBreakCount="1">
    <brk id="55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Мастер</vt:lpstr>
      <vt:lpstr>админ2</vt:lpstr>
      <vt:lpstr>тарификация  </vt:lpstr>
      <vt:lpstr>админ2!Область_печати</vt:lpstr>
      <vt:lpstr>Мастер!Область_печати</vt:lpstr>
      <vt:lpstr>'тарификация 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2021-02-16T13:43:14Z</dcterms:modified>
</cp:coreProperties>
</file>